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4"/>
  </bookViews>
  <sheets>
    <sheet name="10945 SAŽETAK" sheetId="1" r:id="rId1"/>
    <sheet name=" Račun prihoda i rashoda" sheetId="2" r:id="rId2"/>
    <sheet name="Rashodi prema izvorima finan" sheetId="9" r:id="rId3"/>
    <sheet name="Rashodi prema funkcijskoj k " sheetId="7" r:id="rId4"/>
    <sheet name="Račun financiranja" sheetId="8" r:id="rId5"/>
  </sheets>
  <definedNames>
    <definedName name="_xlnm.Print_Area" localSheetId="1">' Račun prihoda i rashoda'!$A$1:$N$96</definedName>
    <definedName name="_xlnm.Print_Area" localSheetId="0">'10945 SAŽETAK'!$A$1:$O$31</definedName>
    <definedName name="_xlnm.Print_Area" localSheetId="3">'Rashodi prema funkcijskoj k '!$A$1:$K$13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8" l="1"/>
  <c r="L13" i="8"/>
  <c r="J13" i="8"/>
  <c r="N12" i="8"/>
  <c r="L12" i="8"/>
  <c r="J12" i="8"/>
  <c r="N11" i="8"/>
  <c r="L11" i="8"/>
  <c r="J11" i="8"/>
  <c r="N10" i="8"/>
  <c r="L10" i="8"/>
  <c r="J10" i="8"/>
  <c r="N9" i="8"/>
  <c r="L9" i="8"/>
  <c r="J9" i="8"/>
  <c r="N8" i="8"/>
  <c r="L8" i="8"/>
  <c r="J8" i="8"/>
  <c r="N7" i="8"/>
  <c r="L7" i="8"/>
  <c r="J7" i="8"/>
  <c r="K16" i="9"/>
  <c r="K17" i="9"/>
  <c r="I16" i="9"/>
  <c r="I17" i="9"/>
  <c r="G16" i="9"/>
  <c r="G17" i="9"/>
  <c r="G15" i="9"/>
  <c r="I15" i="9"/>
  <c r="K15" i="9"/>
  <c r="K14" i="9"/>
  <c r="I14" i="9"/>
  <c r="G14" i="9"/>
  <c r="K19" i="9"/>
  <c r="I19" i="9"/>
  <c r="G19" i="9"/>
  <c r="K18" i="9"/>
  <c r="I18" i="9"/>
  <c r="G18" i="9"/>
  <c r="K13" i="9"/>
  <c r="I13" i="9"/>
  <c r="G13" i="9"/>
  <c r="K9" i="9"/>
  <c r="K10" i="9"/>
  <c r="I9" i="9"/>
  <c r="I10" i="9"/>
  <c r="K8" i="9"/>
  <c r="I8" i="9"/>
  <c r="O9" i="1" l="1"/>
  <c r="M9" i="1"/>
  <c r="K9" i="1"/>
  <c r="O24" i="1"/>
  <c r="M24" i="1"/>
  <c r="K24" i="1"/>
  <c r="O23" i="1"/>
  <c r="M23" i="1"/>
  <c r="K23" i="1"/>
  <c r="O20" i="1"/>
  <c r="O21" i="1"/>
  <c r="O22" i="1"/>
  <c r="M20" i="1"/>
  <c r="M21" i="1"/>
  <c r="M22" i="1"/>
  <c r="O19" i="1"/>
  <c r="M19" i="1"/>
  <c r="K20" i="1"/>
  <c r="K21" i="1"/>
  <c r="K22" i="1"/>
  <c r="K19" i="1"/>
  <c r="O14" i="1"/>
  <c r="M14" i="1"/>
  <c r="K14" i="1"/>
  <c r="O10" i="1" l="1"/>
  <c r="M10" i="1"/>
  <c r="O13" i="1"/>
  <c r="M13" i="1"/>
  <c r="K13" i="1"/>
  <c r="K10" i="1"/>
  <c r="E11" i="8"/>
  <c r="H39" i="2" l="1"/>
  <c r="F77" i="2" l="1"/>
  <c r="G77" i="2"/>
  <c r="H77" i="2"/>
  <c r="I77" i="2"/>
  <c r="J77" i="2"/>
  <c r="K77" i="2"/>
  <c r="L77" i="2"/>
  <c r="M77" i="2"/>
  <c r="N77" i="2"/>
  <c r="E77" i="2"/>
  <c r="G80" i="2"/>
  <c r="I80" i="2"/>
  <c r="K80" i="2"/>
  <c r="M80" i="2"/>
  <c r="E80" i="2"/>
  <c r="D11" i="9"/>
  <c r="F11" i="9"/>
  <c r="H11" i="9"/>
  <c r="J11" i="9"/>
  <c r="B11" i="9"/>
  <c r="G67" i="2"/>
  <c r="I67" i="2"/>
  <c r="K67" i="2"/>
  <c r="M67" i="2"/>
  <c r="E67" i="2"/>
  <c r="F25" i="2"/>
  <c r="G25" i="2"/>
  <c r="H25" i="2"/>
  <c r="I25" i="2"/>
  <c r="J25" i="2"/>
  <c r="K25" i="2"/>
  <c r="L25" i="2"/>
  <c r="M25" i="2"/>
  <c r="N25" i="2"/>
  <c r="E25" i="2"/>
  <c r="I31" i="2"/>
  <c r="M31" i="2"/>
  <c r="G32" i="2"/>
  <c r="G31" i="2" s="1"/>
  <c r="I32" i="2"/>
  <c r="K32" i="2"/>
  <c r="K31" i="2" s="1"/>
  <c r="M32" i="2"/>
  <c r="E32" i="2"/>
  <c r="E31" i="2" s="1"/>
  <c r="E27" i="2"/>
  <c r="G27" i="2"/>
  <c r="I27" i="2"/>
  <c r="K27" i="2"/>
  <c r="M27" i="2"/>
  <c r="I76" i="2" l="1"/>
  <c r="G76" i="2"/>
  <c r="N88" i="2"/>
  <c r="N87" i="2"/>
  <c r="L88" i="2"/>
  <c r="L86" i="2" s="1"/>
  <c r="L87" i="2"/>
  <c r="J88" i="2"/>
  <c r="J87" i="2"/>
  <c r="H88" i="2"/>
  <c r="H87" i="2"/>
  <c r="N83" i="2"/>
  <c r="N80" i="2" s="1"/>
  <c r="L83" i="2"/>
  <c r="J83" i="2"/>
  <c r="J80" i="2"/>
  <c r="H83" i="2"/>
  <c r="H81" i="2"/>
  <c r="N75" i="2"/>
  <c r="N74" i="2"/>
  <c r="L75" i="2"/>
  <c r="L74" i="2"/>
  <c r="J75" i="2"/>
  <c r="J74" i="2"/>
  <c r="H75" i="2"/>
  <c r="H74" i="2"/>
  <c r="N72" i="2"/>
  <c r="N71" i="2"/>
  <c r="L72" i="2"/>
  <c r="L71" i="2"/>
  <c r="J72" i="2"/>
  <c r="J71" i="2"/>
  <c r="H72" i="2"/>
  <c r="H71" i="2"/>
  <c r="N67" i="2"/>
  <c r="L67" i="2"/>
  <c r="J67" i="2"/>
  <c r="H68" i="2"/>
  <c r="H67" i="2" s="1"/>
  <c r="N66" i="2"/>
  <c r="N65" i="2"/>
  <c r="N64" i="2"/>
  <c r="N63" i="2"/>
  <c r="N62" i="2"/>
  <c r="N61" i="2"/>
  <c r="N60" i="2"/>
  <c r="N59" i="2"/>
  <c r="L66" i="2"/>
  <c r="L65" i="2"/>
  <c r="L64" i="2"/>
  <c r="L63" i="2"/>
  <c r="L62" i="2"/>
  <c r="L61" i="2"/>
  <c r="L60" i="2"/>
  <c r="L59" i="2"/>
  <c r="J66" i="2"/>
  <c r="J65" i="2"/>
  <c r="J64" i="2"/>
  <c r="J63" i="2"/>
  <c r="J62" i="2"/>
  <c r="J61" i="2"/>
  <c r="J60" i="2"/>
  <c r="J59" i="2"/>
  <c r="H66" i="2"/>
  <c r="H65" i="2"/>
  <c r="H64" i="2"/>
  <c r="H63" i="2"/>
  <c r="H62" i="2"/>
  <c r="H61" i="2"/>
  <c r="H60" i="2"/>
  <c r="H59" i="2"/>
  <c r="H58" i="2"/>
  <c r="N56" i="2"/>
  <c r="N55" i="2"/>
  <c r="N53" i="2" s="1"/>
  <c r="L56" i="2"/>
  <c r="L55" i="2"/>
  <c r="J56" i="2"/>
  <c r="J55" i="2"/>
  <c r="H56" i="2"/>
  <c r="H55" i="2"/>
  <c r="H54" i="2"/>
  <c r="N44" i="2"/>
  <c r="N43" i="2"/>
  <c r="N42" i="2"/>
  <c r="N41" i="2" s="1"/>
  <c r="L44" i="2"/>
  <c r="L43" i="2"/>
  <c r="L42" i="2"/>
  <c r="J44" i="2"/>
  <c r="J43" i="2"/>
  <c r="J42" i="2"/>
  <c r="H44" i="2"/>
  <c r="H43" i="2"/>
  <c r="H42" i="2"/>
  <c r="N40" i="2"/>
  <c r="N38" i="2"/>
  <c r="L40" i="2"/>
  <c r="J40" i="2"/>
  <c r="H40" i="2"/>
  <c r="N37" i="2"/>
  <c r="N36" i="2"/>
  <c r="L37" i="2"/>
  <c r="L36" i="2"/>
  <c r="J37" i="2"/>
  <c r="J36" i="2"/>
  <c r="H37" i="2"/>
  <c r="H36" i="2"/>
  <c r="N34" i="2"/>
  <c r="N33" i="2"/>
  <c r="N32" i="2" s="1"/>
  <c r="N31" i="2" s="1"/>
  <c r="L34" i="2"/>
  <c r="L33" i="2"/>
  <c r="J34" i="2"/>
  <c r="J33" i="2"/>
  <c r="H34" i="2"/>
  <c r="H33" i="2"/>
  <c r="N30" i="2"/>
  <c r="N28" i="2"/>
  <c r="L30" i="2"/>
  <c r="L28" i="2"/>
  <c r="J30" i="2"/>
  <c r="J28" i="2"/>
  <c r="H30" i="2"/>
  <c r="H28" i="2"/>
  <c r="N24" i="2"/>
  <c r="N23" i="2" s="1"/>
  <c r="L24" i="2"/>
  <c r="L23" i="2" s="1"/>
  <c r="J24" i="2"/>
  <c r="J23" i="2" s="1"/>
  <c r="H24" i="2"/>
  <c r="H23" i="2" s="1"/>
  <c r="N22" i="2"/>
  <c r="N21" i="2" s="1"/>
  <c r="L22" i="2"/>
  <c r="J22" i="2"/>
  <c r="J21" i="2" s="1"/>
  <c r="H22" i="2"/>
  <c r="H21" i="2" s="1"/>
  <c r="N20" i="2"/>
  <c r="N19" i="2" s="1"/>
  <c r="L20" i="2"/>
  <c r="L19" i="2" s="1"/>
  <c r="J20" i="2"/>
  <c r="J19" i="2" s="1"/>
  <c r="H20" i="2"/>
  <c r="H19" i="2" s="1"/>
  <c r="N18" i="2"/>
  <c r="N17" i="2"/>
  <c r="N16" i="2"/>
  <c r="N15" i="2"/>
  <c r="L18" i="2"/>
  <c r="L17" i="2"/>
  <c r="L16" i="2"/>
  <c r="L15" i="2"/>
  <c r="J18" i="2"/>
  <c r="J17" i="2"/>
  <c r="J16" i="2"/>
  <c r="J15" i="2"/>
  <c r="H18" i="2"/>
  <c r="H17" i="2"/>
  <c r="H16" i="2"/>
  <c r="H15" i="2"/>
  <c r="N12" i="2"/>
  <c r="N11" i="2"/>
  <c r="L12" i="2"/>
  <c r="L11" i="2"/>
  <c r="J12" i="2"/>
  <c r="J11" i="2"/>
  <c r="J10" i="2" s="1"/>
  <c r="H12" i="2"/>
  <c r="H11" i="2"/>
  <c r="F88" i="2"/>
  <c r="F87" i="2"/>
  <c r="F83" i="2"/>
  <c r="F81" i="2"/>
  <c r="F80" i="2" s="1"/>
  <c r="F75" i="2"/>
  <c r="F74" i="2"/>
  <c r="F72" i="2"/>
  <c r="F71" i="2"/>
  <c r="F68" i="2"/>
  <c r="F67" i="2" s="1"/>
  <c r="F66" i="2"/>
  <c r="F65" i="2"/>
  <c r="F64" i="2"/>
  <c r="F63" i="2"/>
  <c r="F62" i="2"/>
  <c r="F61" i="2"/>
  <c r="F60" i="2"/>
  <c r="F59" i="2"/>
  <c r="F58" i="2"/>
  <c r="F56" i="2"/>
  <c r="F55" i="2"/>
  <c r="F54" i="2"/>
  <c r="F47" i="2"/>
  <c r="F46" i="2" s="1"/>
  <c r="F45" i="2" s="1"/>
  <c r="F44" i="2"/>
  <c r="F43" i="2"/>
  <c r="F42" i="2"/>
  <c r="F40" i="2"/>
  <c r="F39" i="2"/>
  <c r="F37" i="2"/>
  <c r="F36" i="2"/>
  <c r="F34" i="2"/>
  <c r="F33" i="2"/>
  <c r="F30" i="2"/>
  <c r="F28" i="2"/>
  <c r="F24" i="2"/>
  <c r="F23" i="2" s="1"/>
  <c r="F22" i="2"/>
  <c r="F21" i="2" s="1"/>
  <c r="F20" i="2"/>
  <c r="F19" i="2" s="1"/>
  <c r="F16" i="2"/>
  <c r="F17" i="2"/>
  <c r="F18" i="2"/>
  <c r="F15" i="2"/>
  <c r="F12" i="2"/>
  <c r="F11" i="2"/>
  <c r="G86" i="2"/>
  <c r="I86" i="2"/>
  <c r="K86" i="2"/>
  <c r="K76" i="2" s="1"/>
  <c r="M86" i="2"/>
  <c r="M76" i="2" s="1"/>
  <c r="E86" i="2"/>
  <c r="E76" i="2" s="1"/>
  <c r="G73" i="2"/>
  <c r="I73" i="2"/>
  <c r="K73" i="2"/>
  <c r="M73" i="2"/>
  <c r="E73" i="2"/>
  <c r="G70" i="2"/>
  <c r="I70" i="2"/>
  <c r="K70" i="2"/>
  <c r="M70" i="2"/>
  <c r="E70" i="2"/>
  <c r="G57" i="2"/>
  <c r="I57" i="2"/>
  <c r="K57" i="2"/>
  <c r="M57" i="2"/>
  <c r="E57" i="2"/>
  <c r="G53" i="2"/>
  <c r="G52" i="2" s="1"/>
  <c r="I53" i="2"/>
  <c r="K53" i="2"/>
  <c r="M53" i="2"/>
  <c r="E53" i="2"/>
  <c r="G23" i="2"/>
  <c r="I23" i="2"/>
  <c r="K23" i="2"/>
  <c r="M23" i="2"/>
  <c r="E23" i="2"/>
  <c r="G21" i="2"/>
  <c r="I21" i="2"/>
  <c r="K21" i="2"/>
  <c r="L21" i="2"/>
  <c r="M21" i="2"/>
  <c r="E21" i="2"/>
  <c r="G19" i="2"/>
  <c r="I19" i="2"/>
  <c r="K19" i="2"/>
  <c r="M19" i="2"/>
  <c r="E19" i="2"/>
  <c r="G14" i="2"/>
  <c r="G13" i="2" s="1"/>
  <c r="I14" i="2"/>
  <c r="I13" i="2" s="1"/>
  <c r="K14" i="2"/>
  <c r="M14" i="2"/>
  <c r="E14" i="2"/>
  <c r="G41" i="2"/>
  <c r="I41" i="2"/>
  <c r="K41" i="2"/>
  <c r="M41" i="2"/>
  <c r="E41" i="2"/>
  <c r="G38" i="2"/>
  <c r="I38" i="2"/>
  <c r="K38" i="2"/>
  <c r="M38" i="2"/>
  <c r="E38" i="2"/>
  <c r="G10" i="2"/>
  <c r="I10" i="2"/>
  <c r="K10" i="2"/>
  <c r="M10" i="2"/>
  <c r="E10" i="2"/>
  <c r="G46" i="2"/>
  <c r="G45" i="2" s="1"/>
  <c r="H46" i="2"/>
  <c r="H45" i="2" s="1"/>
  <c r="I46" i="2"/>
  <c r="I45" i="2" s="1"/>
  <c r="J46" i="2"/>
  <c r="J45" i="2" s="1"/>
  <c r="K46" i="2"/>
  <c r="K45" i="2" s="1"/>
  <c r="L46" i="2"/>
  <c r="L45" i="2" s="1"/>
  <c r="M46" i="2"/>
  <c r="M45" i="2" s="1"/>
  <c r="N46" i="2"/>
  <c r="N45" i="2" s="1"/>
  <c r="E46" i="2"/>
  <c r="E45" i="2" s="1"/>
  <c r="G35" i="2"/>
  <c r="I35" i="2"/>
  <c r="K35" i="2"/>
  <c r="M35" i="2"/>
  <c r="E35" i="2"/>
  <c r="E19" i="9"/>
  <c r="C19" i="9"/>
  <c r="J18" i="9"/>
  <c r="H18" i="9"/>
  <c r="F18" i="9"/>
  <c r="E18" i="9"/>
  <c r="D18" i="9"/>
  <c r="B18" i="9"/>
  <c r="C18" i="9" s="1"/>
  <c r="E17" i="9"/>
  <c r="C17" i="9"/>
  <c r="E16" i="9"/>
  <c r="C16" i="9"/>
  <c r="E15" i="9"/>
  <c r="C15" i="9"/>
  <c r="J14" i="9"/>
  <c r="H14" i="9"/>
  <c r="F14" i="9"/>
  <c r="D14" i="9"/>
  <c r="E14" i="9" s="1"/>
  <c r="B14" i="9"/>
  <c r="C14" i="9" s="1"/>
  <c r="K11" i="9"/>
  <c r="I11" i="9"/>
  <c r="G11" i="9"/>
  <c r="E13" i="9"/>
  <c r="E11" i="9" s="1"/>
  <c r="C13" i="9"/>
  <c r="C11" i="9" s="1"/>
  <c r="E10" i="9"/>
  <c r="C10" i="9"/>
  <c r="J9" i="9"/>
  <c r="H9" i="9"/>
  <c r="F9" i="9"/>
  <c r="D9" i="9"/>
  <c r="E9" i="9" s="1"/>
  <c r="B9" i="9"/>
  <c r="C9" i="9" s="1"/>
  <c r="E8" i="9"/>
  <c r="C8" i="9"/>
  <c r="E7" i="9"/>
  <c r="C7" i="9"/>
  <c r="J6" i="9"/>
  <c r="H6" i="9"/>
  <c r="H5" i="9" s="1"/>
  <c r="F6" i="9"/>
  <c r="D6" i="9"/>
  <c r="D5" i="9" s="1"/>
  <c r="E5" i="9" s="1"/>
  <c r="B6" i="9"/>
  <c r="C6" i="9" s="1"/>
  <c r="F5" i="9"/>
  <c r="H13" i="8"/>
  <c r="F13" i="8"/>
  <c r="H12" i="8"/>
  <c r="F12" i="8"/>
  <c r="M11" i="8"/>
  <c r="M10" i="8" s="1"/>
  <c r="K11" i="8"/>
  <c r="K10" i="8" s="1"/>
  <c r="I11" i="8"/>
  <c r="I10" i="8" s="1"/>
  <c r="G11" i="8"/>
  <c r="H11" i="8" s="1"/>
  <c r="E10" i="8"/>
  <c r="F10" i="8" s="1"/>
  <c r="H9" i="8"/>
  <c r="F9" i="8"/>
  <c r="M8" i="8"/>
  <c r="M7" i="8" s="1"/>
  <c r="K8" i="8"/>
  <c r="K7" i="8" s="1"/>
  <c r="I8" i="8"/>
  <c r="G8" i="8"/>
  <c r="G7" i="8" s="1"/>
  <c r="H7" i="8" s="1"/>
  <c r="E8" i="8"/>
  <c r="F8" i="8" s="1"/>
  <c r="L70" i="2" l="1"/>
  <c r="J41" i="2"/>
  <c r="L41" i="2"/>
  <c r="J57" i="2"/>
  <c r="H86" i="2"/>
  <c r="F32" i="2"/>
  <c r="F31" i="2" s="1"/>
  <c r="N73" i="2"/>
  <c r="H41" i="2"/>
  <c r="H70" i="2"/>
  <c r="J86" i="2"/>
  <c r="J76" i="2" s="1"/>
  <c r="H32" i="2"/>
  <c r="H31" i="2" s="1"/>
  <c r="F86" i="2"/>
  <c r="F76" i="2" s="1"/>
  <c r="J32" i="2"/>
  <c r="J31" i="2" s="1"/>
  <c r="N86" i="2"/>
  <c r="L32" i="2"/>
  <c r="L31" i="2" s="1"/>
  <c r="E13" i="2"/>
  <c r="L35" i="2"/>
  <c r="N76" i="2"/>
  <c r="M13" i="2"/>
  <c r="M9" i="2" s="1"/>
  <c r="K52" i="2"/>
  <c r="J38" i="2"/>
  <c r="J53" i="2"/>
  <c r="N57" i="2"/>
  <c r="J70" i="2"/>
  <c r="N70" i="2"/>
  <c r="J73" i="2"/>
  <c r="H35" i="2"/>
  <c r="K13" i="2"/>
  <c r="F27" i="2"/>
  <c r="F35" i="2"/>
  <c r="J35" i="2"/>
  <c r="N35" i="2"/>
  <c r="H80" i="2"/>
  <c r="L80" i="2"/>
  <c r="L76" i="2" s="1"/>
  <c r="I7" i="8"/>
  <c r="G10" i="8"/>
  <c r="H10" i="8" s="1"/>
  <c r="J5" i="9"/>
  <c r="E7" i="8"/>
  <c r="F7" i="8" s="1"/>
  <c r="B5" i="9"/>
  <c r="C5" i="9" s="1"/>
  <c r="F10" i="2"/>
  <c r="N10" i="2"/>
  <c r="F38" i="2"/>
  <c r="F41" i="2"/>
  <c r="F53" i="2"/>
  <c r="F57" i="2"/>
  <c r="F73" i="2"/>
  <c r="F70" i="2"/>
  <c r="H10" i="2"/>
  <c r="L10" i="2"/>
  <c r="H14" i="2"/>
  <c r="H13" i="2" s="1"/>
  <c r="J14" i="2"/>
  <c r="L14" i="2"/>
  <c r="L13" i="2" s="1"/>
  <c r="N14" i="2"/>
  <c r="N13" i="2" s="1"/>
  <c r="H27" i="2"/>
  <c r="J27" i="2"/>
  <c r="L27" i="2"/>
  <c r="N27" i="2"/>
  <c r="H38" i="2"/>
  <c r="L38" i="2"/>
  <c r="H53" i="2"/>
  <c r="L53" i="2"/>
  <c r="H57" i="2"/>
  <c r="L57" i="2"/>
  <c r="H73" i="2"/>
  <c r="L73" i="2"/>
  <c r="F14" i="2"/>
  <c r="F13" i="2" s="1"/>
  <c r="M52" i="2"/>
  <c r="I52" i="2"/>
  <c r="E52" i="2"/>
  <c r="G9" i="2"/>
  <c r="K9" i="2"/>
  <c r="I9" i="2"/>
  <c r="E9" i="2"/>
  <c r="E6" i="9"/>
  <c r="F11" i="8"/>
  <c r="H8" i="8"/>
  <c r="K11" i="7"/>
  <c r="I11" i="7"/>
  <c r="I10" i="7" s="1"/>
  <c r="G11" i="7"/>
  <c r="G10" i="7" s="1"/>
  <c r="E11" i="7"/>
  <c r="C11" i="7"/>
  <c r="K10" i="7"/>
  <c r="J10" i="7"/>
  <c r="H10" i="7"/>
  <c r="H5" i="7" s="1"/>
  <c r="F10" i="7"/>
  <c r="E10" i="7"/>
  <c r="D10" i="7"/>
  <c r="C10" i="7"/>
  <c r="B10" i="7"/>
  <c r="K9" i="7"/>
  <c r="I9" i="7"/>
  <c r="G9" i="7"/>
  <c r="E9" i="7"/>
  <c r="C9" i="7"/>
  <c r="K8" i="7"/>
  <c r="I8" i="7"/>
  <c r="G8" i="7"/>
  <c r="E8" i="7"/>
  <c r="C8" i="7"/>
  <c r="I6" i="7"/>
  <c r="E7" i="7"/>
  <c r="C7" i="7"/>
  <c r="J6" i="7"/>
  <c r="J5" i="7" s="1"/>
  <c r="H6" i="7"/>
  <c r="F6" i="7"/>
  <c r="D6" i="7"/>
  <c r="D5" i="7" s="1"/>
  <c r="B6" i="7"/>
  <c r="B5" i="7" s="1"/>
  <c r="H76" i="2" l="1"/>
  <c r="N52" i="2"/>
  <c r="H52" i="2"/>
  <c r="H9" i="2"/>
  <c r="N9" i="2"/>
  <c r="J52" i="2"/>
  <c r="F5" i="7"/>
  <c r="I5" i="7"/>
  <c r="J13" i="2"/>
  <c r="J9" i="2" s="1"/>
  <c r="G6" i="7"/>
  <c r="G5" i="7" s="1"/>
  <c r="L52" i="2"/>
  <c r="K6" i="7"/>
  <c r="K5" i="7" s="1"/>
  <c r="E6" i="7"/>
  <c r="E5" i="7" s="1"/>
  <c r="C6" i="7"/>
  <c r="C5" i="7" s="1"/>
  <c r="F52" i="2"/>
  <c r="L9" i="2"/>
  <c r="F9" i="2"/>
  <c r="I23" i="1"/>
  <c r="I22" i="1"/>
  <c r="I21" i="1"/>
  <c r="I20" i="1"/>
  <c r="I19" i="1"/>
  <c r="G20" i="1"/>
  <c r="G21" i="1"/>
  <c r="G22" i="1"/>
  <c r="G23" i="1"/>
  <c r="G19" i="1"/>
  <c r="I12" i="1"/>
  <c r="I11" i="1"/>
  <c r="I9" i="1"/>
  <c r="I8" i="1"/>
  <c r="G9" i="1"/>
  <c r="G11" i="1"/>
  <c r="G12" i="1"/>
  <c r="G8" i="1"/>
  <c r="H23" i="1"/>
  <c r="J23" i="1"/>
  <c r="L23" i="1"/>
  <c r="N23" i="1"/>
  <c r="F23" i="1"/>
  <c r="H13" i="1"/>
  <c r="I13" i="1" s="1"/>
  <c r="J13" i="1"/>
  <c r="L13" i="1"/>
  <c r="N13" i="1"/>
  <c r="F13" i="1"/>
  <c r="G13" i="1" s="1"/>
  <c r="H10" i="1"/>
  <c r="I10" i="1" s="1"/>
  <c r="J10" i="1"/>
  <c r="L10" i="1"/>
  <c r="N10" i="1"/>
  <c r="F10" i="1"/>
  <c r="N14" i="1" l="1"/>
  <c r="L14" i="1"/>
  <c r="J14" i="1"/>
  <c r="H14" i="1"/>
  <c r="F14" i="1"/>
  <c r="G14" i="1" s="1"/>
  <c r="G10" i="1"/>
  <c r="F24" i="1"/>
  <c r="G24" i="1" s="1"/>
  <c r="N24" i="1" l="1"/>
  <c r="L24" i="1"/>
  <c r="J24" i="1"/>
  <c r="H24" i="1"/>
  <c r="I24" i="1" s="1"/>
  <c r="I14" i="1"/>
</calcChain>
</file>

<file path=xl/sharedStrings.xml><?xml version="1.0" encoding="utf-8"?>
<sst xmlns="http://schemas.openxmlformats.org/spreadsheetml/2006/main" count="213" uniqueCount="136">
  <si>
    <t>I. OPĆI DIO</t>
  </si>
  <si>
    <t>A) SAŽETAK RAČUNA PRIHODA I RASHODA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</si>
  <si>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</si>
  <si>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</si>
  <si>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</si>
  <si>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</si>
  <si>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</si>
  <si>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</si>
  <si>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</si>
  <si>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</si>
  <si>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</si>
  <si>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</si>
  <si>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</si>
  <si>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</si>
  <si>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</si>
  <si>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</si>
  <si>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>Izvršenje 2021.** U KUNAMA</t>
  </si>
  <si>
    <t>Izvršenje 2021.** U EURIMA</t>
  </si>
  <si>
    <t xml:space="preserve">Projekcija ZA 2024. U KUNAMA
</t>
  </si>
  <si>
    <t xml:space="preserve">Projekcija ZA 2025. U KUNAMA
</t>
  </si>
  <si>
    <t>Plan za 2023. U KUNAMA</t>
  </si>
  <si>
    <t>Plan 2022.** U EURIMA</t>
  </si>
  <si>
    <t>Plan 2022.**U KUNAMA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</si>
  <si>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</si>
  <si>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</si>
  <si>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</si>
  <si>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</si>
  <si>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</si>
  <si>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</si>
  <si>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</t>
  </si>
  <si>
    <t>Plan 2022.</t>
  </si>
  <si>
    <t>Plan za 2023.</t>
  </si>
  <si>
    <t>Projekcija 
za 2024.</t>
  </si>
  <si>
    <t>Projekcija 
za 2025.</t>
  </si>
  <si>
    <t>Prihodi poslovanja</t>
  </si>
  <si>
    <t>Pomoći iz inozemstva i od subjekata unutar općeg proračuna</t>
  </si>
  <si>
    <t>Ostale pomoći</t>
  </si>
  <si>
    <t>Europski socijalni fond</t>
  </si>
  <si>
    <t xml:space="preserve"> Prihodi od prodaje proizvoda i robe te pruženih usluga i prihodi od donacija</t>
  </si>
  <si>
    <t>Vlastiti prihodi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</si>
  <si>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</si>
  <si>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</si>
  <si>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</si>
  <si>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</si>
  <si>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</si>
  <si>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</si>
  <si>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Opći prihodi i primici</t>
  </si>
  <si>
    <t>Materijalni rashodi</t>
  </si>
  <si>
    <t>Ostali prihodi za posebne namjene</t>
  </si>
  <si>
    <t>Rashodi za nabavu nefinancijske imovine</t>
  </si>
  <si>
    <t>A.3. RASHODI PREMA IZVORIMA FINANCIRANJA</t>
  </si>
  <si>
    <t>BROJČANA OZNAKA I NAZIV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</si>
  <si>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</si>
  <si>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</si>
  <si>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</si>
  <si>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</si>
  <si>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</si>
  <si>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</si>
  <si>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A. 4. RASHODI PREMA FUNKCIJSKOJ KLASIFIKACIJI</t>
  </si>
  <si>
    <t>B. RAČUN FINANCIRANJA</t>
  </si>
  <si>
    <t xml:space="preserve">Naziv 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</si>
  <si>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</si>
  <si>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</si>
  <si>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</si>
  <si>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</si>
  <si>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2021. u kunama</t>
  </si>
  <si>
    <t>Plan 2022. u kunama</t>
  </si>
  <si>
    <t>Plan za 2023. u kunama</t>
  </si>
  <si>
    <t>Plan 2022. u eurima</t>
  </si>
  <si>
    <t>Izvršenje 2021. u eurima</t>
  </si>
  <si>
    <t>Projekcija u kunama
za 2024.</t>
  </si>
  <si>
    <t>Projekcija u kunama
za 2025.</t>
  </si>
  <si>
    <t>Prihodi od imovine</t>
  </si>
  <si>
    <t>Prihodi iz nadležnog proračuna i od HZZOa NA TEMELJU UGOVORNIH OBVEZA</t>
  </si>
  <si>
    <t>Kazne, upravne mjere i ostali prihodi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</si>
  <si>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</si>
  <si>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</si>
  <si>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</si>
  <si>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</si>
  <si>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</si>
  <si>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>Projekcija u kunama za 2024.</t>
  </si>
  <si>
    <t>Projekcija u kunama za 2025.</t>
  </si>
  <si>
    <t>03 Javni red i sigurnost</t>
  </si>
  <si>
    <t>033 Sudovi</t>
  </si>
  <si>
    <t>034 Zatvori</t>
  </si>
  <si>
    <t>036 Rashodi za javni red i sigurnost koji nisu drugdje svrstani</t>
  </si>
  <si>
    <t>Pomoći od međunarodnih organizacija te institucija i tijela EU (AOP 050 do 053)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</si>
  <si>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</si>
  <si>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</si>
  <si>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</si>
  <si>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 xml:space="preserve"> Prihodi od upravnih i administrativnih pristojbi, pristojbi po posebnim propisima i naknada</t>
  </si>
  <si>
    <t>Izvršenje 2021.
u eurima</t>
  </si>
  <si>
    <t>Plan 2022.
u eurima</t>
  </si>
  <si>
    <t>Izvršenje 2021. u HRK</t>
  </si>
  <si>
    <t>Izvršenje 2021. u EUR</t>
  </si>
  <si>
    <t>Plan 2022. u HRK</t>
  </si>
  <si>
    <t>Plan 2022. u EUR</t>
  </si>
  <si>
    <t>Plan za 2023. u HRK</t>
  </si>
  <si>
    <t>Projekcija 
za 2024. u HRK</t>
  </si>
  <si>
    <t>Projekcija 
za 2025. u HRK</t>
  </si>
  <si>
    <t>4 Prihodi za posebne namjene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</si>
  <si>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</si>
  <si>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</si>
  <si>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</si>
  <si>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</si>
  <si>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</si>
  <si>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</si>
  <si>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</si>
  <si>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Donacije</t>
  </si>
  <si>
    <t>Prihodi od poreza</t>
  </si>
  <si>
    <t>Prihodi od igara na sreću</t>
  </si>
  <si>
    <t>Sredstva učešća za pomoći</t>
  </si>
  <si>
    <t>Europski socijalni fond ESF</t>
  </si>
  <si>
    <t>Pomoći EU</t>
  </si>
  <si>
    <t>Financijski rashodi</t>
  </si>
  <si>
    <t>Naknade građanima i kućanstvima na temelju osiguranja i druge naknade</t>
  </si>
  <si>
    <t>Rashodi za nabavu proizvedene dugotrajne imovine</t>
  </si>
  <si>
    <t>Prihodi od igara na sreeću</t>
  </si>
  <si>
    <t>Rashodi za dodatna ulaganja na nefinancijskoj imovini</t>
  </si>
  <si>
    <t>Ostali rashodi</t>
  </si>
  <si>
    <t>Prijenosi između proračunskih korisnika istog proračuna</t>
  </si>
  <si>
    <t>Prihodi po posebnim propisima</t>
  </si>
  <si>
    <t>41 Prihodi od igara na sreću</t>
  </si>
  <si>
    <t>01 Opće i javne usluge</t>
  </si>
  <si>
    <t xml:space="preserve">013 Opće usluge </t>
  </si>
  <si>
    <t>Rashodi za nabavu neproizvedene dugotrajne imovine</t>
  </si>
  <si>
    <t xml:space="preserve">Plan za 2023. </t>
  </si>
  <si>
    <t xml:space="preserve">Projekcija za 2024.
</t>
  </si>
  <si>
    <t xml:space="preserve">Projekcija za 2025.
</t>
  </si>
  <si>
    <t xml:space="preserve">Projekcija za 2025. 
</t>
  </si>
  <si>
    <t>FINANCIJSKI PLAN DRŽAVNOODVJETNIČKOG VIJEĆA
ZA 2023. I PROJEKCIJE ZA 2024. I 2025. GODINU</t>
  </si>
  <si>
    <t>Projekcija za 2024.</t>
  </si>
  <si>
    <t xml:space="preserve">Projekcija za 2025. </t>
  </si>
  <si>
    <t>Projekcija za 2025.</t>
  </si>
  <si>
    <t xml:space="preserve">Projekcija za 2024. </t>
  </si>
  <si>
    <t xml:space="preserve">                                              Plan za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</si>
</sst>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5" fillId="2" borderId="4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quotePrefix="1" applyFont="1" applyFill="1" applyBorder="1" applyAlignment="1">
      <alignment horizontal="left" vertical="center"/>
    </xf>
    <xf numFmtId="0" fontId="11" fillId="2" borderId="4" xfId="0" quotePrefix="1" applyFont="1" applyFill="1" applyBorder="1" applyAlignment="1">
      <alignment horizontal="left" vertical="center"/>
    </xf>
    <xf numFmtId="49" fontId="6" fillId="0" borderId="6" xfId="0" applyNumberFormat="1" applyFont="1" applyBorder="1" applyAlignment="1" applyProtection="1">
      <alignment horizontal="left" vertical="top" wrapText="1"/>
      <protection hidden="1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49" fontId="6" fillId="0" borderId="4" xfId="0" applyNumberFormat="1" applyFont="1" applyBorder="1" applyAlignment="1" applyProtection="1">
      <alignment horizontal="left" vertical="top" wrapText="1"/>
      <protection hidden="1"/>
    </xf>
    <xf numFmtId="49" fontId="6" fillId="0" borderId="7" xfId="0" applyNumberFormat="1" applyFont="1" applyBorder="1" applyAlignment="1" applyProtection="1">
      <alignment horizontal="left" vertical="top" wrapText="1"/>
      <protection hidden="1"/>
    </xf>
    <xf numFmtId="0" fontId="4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center" wrapText="1"/>
    </xf>
    <xf numFmtId="3" fontId="0" fillId="0" borderId="0" xfId="0" applyNumberFormat="1"/>
    <xf numFmtId="0" fontId="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2" fillId="0" borderId="2" xfId="0" quotePrefix="1" applyFont="1" applyBorder="1" applyAlignment="1">
      <alignment horizontal="left" wrapText="1"/>
    </xf>
    <xf numFmtId="0" fontId="12" fillId="0" borderId="3" xfId="0" quotePrefix="1" applyFont="1" applyBorder="1" applyAlignment="1">
      <alignment horizontal="left" wrapText="1"/>
    </xf>
    <xf numFmtId="0" fontId="12" fillId="0" borderId="3" xfId="0" quotePrefix="1" applyFont="1" applyBorder="1" applyAlignment="1">
      <alignment horizontal="center" wrapText="1"/>
    </xf>
    <xf numFmtId="0" fontId="12" fillId="0" borderId="3" xfId="0" quotePrefix="1" applyFont="1" applyBorder="1" applyAlignment="1">
      <alignment horizontal="left"/>
    </xf>
    <xf numFmtId="0" fontId="12" fillId="2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3" fontId="12" fillId="0" borderId="4" xfId="0" applyNumberFormat="1" applyFont="1" applyBorder="1" applyAlignment="1">
      <alignment horizontal="right"/>
    </xf>
    <xf numFmtId="3" fontId="12" fillId="3" borderId="4" xfId="0" applyNumberFormat="1" applyFont="1" applyFill="1" applyBorder="1" applyAlignment="1">
      <alignment horizontal="right"/>
    </xf>
    <xf numFmtId="3" fontId="12" fillId="0" borderId="4" xfId="0" applyNumberFormat="1" applyFont="1" applyBorder="1" applyAlignment="1">
      <alignment horizontal="right" wrapText="1"/>
    </xf>
    <xf numFmtId="0" fontId="14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right"/>
    </xf>
    <xf numFmtId="0" fontId="6" fillId="0" borderId="4" xfId="0" quotePrefix="1" applyFont="1" applyFill="1" applyBorder="1" applyAlignment="1">
      <alignment horizontal="left" vertical="center"/>
    </xf>
    <xf numFmtId="0" fontId="11" fillId="0" borderId="4" xfId="0" quotePrefix="1" applyFont="1" applyFill="1" applyBorder="1" applyAlignment="1">
      <alignment horizontal="left" vertical="center"/>
    </xf>
    <xf numFmtId="0" fontId="5" fillId="0" borderId="4" xfId="0" quotePrefix="1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right"/>
    </xf>
    <xf numFmtId="0" fontId="6" fillId="0" borderId="4" xfId="0" quotePrefix="1" applyFont="1" applyFill="1" applyBorder="1" applyAlignment="1">
      <alignment horizontal="left" vertical="center" wrapText="1"/>
    </xf>
    <xf numFmtId="0" fontId="5" fillId="3" borderId="4" xfId="0" quotePrefix="1" applyFont="1" applyFill="1" applyBorder="1" applyAlignment="1">
      <alignment horizontal="left" vertical="center"/>
    </xf>
    <xf numFmtId="0" fontId="6" fillId="3" borderId="4" xfId="0" quotePrefix="1" applyFont="1" applyFill="1" applyBorder="1" applyAlignment="1">
      <alignment horizontal="left" vertical="center"/>
    </xf>
    <xf numFmtId="0" fontId="11" fillId="3" borderId="4" xfId="0" quotePrefix="1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right"/>
    </xf>
    <xf numFmtId="0" fontId="11" fillId="0" borderId="4" xfId="0" quotePrefix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 wrapText="1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6" fillId="0" borderId="0" xfId="0" applyFont="1"/>
    <xf numFmtId="49" fontId="6" fillId="0" borderId="6" xfId="0" applyNumberFormat="1" applyFont="1" applyFill="1" applyBorder="1" applyAlignment="1" applyProtection="1">
      <alignment horizontal="left" vertical="top" wrapText="1"/>
      <protection hidden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right"/>
    </xf>
    <xf numFmtId="3" fontId="13" fillId="2" borderId="5" xfId="0" applyNumberFormat="1" applyFont="1" applyFill="1" applyBorder="1" applyAlignment="1">
      <alignment horizontal="right"/>
    </xf>
    <xf numFmtId="0" fontId="17" fillId="2" borderId="4" xfId="0" quotePrefix="1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wrapText="1" indent="1"/>
    </xf>
    <xf numFmtId="0" fontId="15" fillId="2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left"/>
    </xf>
    <xf numFmtId="0" fontId="12" fillId="3" borderId="4" xfId="0" applyFont="1" applyFill="1" applyBorder="1" applyAlignment="1">
      <alignment horizontal="center" wrapText="1"/>
    </xf>
    <xf numFmtId="0" fontId="17" fillId="2" borderId="4" xfId="0" quotePrefix="1" applyFont="1" applyFill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horizontal="right"/>
    </xf>
    <xf numFmtId="0" fontId="17" fillId="2" borderId="4" xfId="0" applyFont="1" applyFill="1" applyBorder="1" applyAlignment="1">
      <alignment horizontal="left" vertical="center"/>
    </xf>
    <xf numFmtId="0" fontId="15" fillId="2" borderId="4" xfId="0" quotePrefix="1" applyFont="1" applyFill="1" applyBorder="1" applyAlignment="1">
      <alignment horizontal="left" vertical="center"/>
    </xf>
    <xf numFmtId="0" fontId="17" fillId="2" borderId="4" xfId="0" quotePrefix="1" applyFont="1" applyFill="1" applyBorder="1" applyAlignment="1">
      <alignment horizontal="left" vertical="center"/>
    </xf>
    <xf numFmtId="1" fontId="13" fillId="2" borderId="5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right" wrapText="1"/>
    </xf>
    <xf numFmtId="3" fontId="13" fillId="2" borderId="4" xfId="0" applyNumberFormat="1" applyFont="1" applyFill="1" applyBorder="1" applyAlignment="1">
      <alignment horizontal="right" wrapText="1"/>
    </xf>
    <xf numFmtId="0" fontId="14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4" fillId="0" borderId="2" xfId="0" quotePrefix="1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2" xfId="0" quotePrefix="1" applyFont="1" applyBorder="1" applyAlignment="1">
      <alignment horizontal="left" vertical="center" wrapText="1"/>
    </xf>
    <xf numFmtId="0" fontId="14" fillId="3" borderId="2" xfId="0" quotePrefix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0" borderId="2" xfId="0" quotePrefix="1" applyFont="1" applyBorder="1" applyAlignment="1">
      <alignment horizontal="left" wrapText="1"/>
    </xf>
    <xf numFmtId="0" fontId="12" fillId="0" borderId="3" xfId="0" quotePrefix="1" applyFont="1" applyBorder="1" applyAlignment="1">
      <alignment horizontal="left" wrapText="1"/>
    </xf>
    <xf numFmtId="0" fontId="12" fillId="0" borderId="5" xfId="0" quotePrefix="1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9"/>
  <sheetViews>
    <sheetView workbookViewId="0">
      <selection activeCell="B7" sqref="B7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</cols>
  <sheetData>
    <row r="1" spans="1:15" ht="42" customHeight="1" x14ac:dyDescent="0.25">
      <c r="A1" s="106" t="s">
        <v>130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21"/>
    </row>
    <row r="2" spans="1:15" ht="18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25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  <c r="M3" s="107"/>
      <c r="N3" s="107"/>
      <c r="O3" s="21"/>
    </row>
    <row r="4" spans="1:1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3"/>
      <c r="N4" s="23"/>
      <c r="O4" s="23"/>
    </row>
    <row r="5" spans="1:15" ht="18" customHeight="1" x14ac:dyDescent="0.25">
      <c r="A5" s="106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21"/>
    </row>
    <row r="6" spans="1:15" x14ac:dyDescent="0.25">
      <c r="A6" s="24"/>
      <c r="B6" s="25"/>
      <c r="C6" s="25"/>
      <c r="D6" s="25"/>
      <c r="E6" s="26"/>
      <c r="F6" s="2"/>
      <c r="G6" s="2"/>
      <c r="H6" s="2"/>
      <c r="I6" s="2"/>
      <c r="J6" s="2"/>
      <c r="K6" s="2"/>
      <c r="L6" s="2"/>
      <c r="M6" s="2"/>
      <c r="N6" s="27"/>
      <c r="O6" s="27"/>
    </row>
    <row r="7" spans="1:15" ht="38.25" customHeight="1" x14ac:dyDescent="0.25">
      <c r="A7" s="86"/>
      <c r="B7" s="87"/>
      <c r="C7" s="87"/>
      <c r="D7" s="88"/>
      <c r="E7" s="89"/>
      <c r="F7" s="84" t="s">
        <v>16</v>
      </c>
      <c r="G7" s="84" t="s">
        <v>17</v>
      </c>
      <c r="H7" s="84" t="s">
        <v>22</v>
      </c>
      <c r="I7" s="84" t="s">
        <v>21</v>
      </c>
      <c r="J7" s="84" t="s">
        <v>20</v>
      </c>
      <c r="K7" s="84" t="s">
        <v>126</v>
      </c>
      <c r="L7" s="84" t="s">
        <v>18</v>
      </c>
      <c r="M7" s="90" t="s">
        <v>127</v>
      </c>
      <c r="N7" s="90" t="s">
        <v>19</v>
      </c>
      <c r="O7" s="90" t="s">
        <v>128</v>
      </c>
    </row>
    <row r="8" spans="1:15" x14ac:dyDescent="0.25">
      <c r="A8" s="109" t="s">
        <v>2</v>
      </c>
      <c r="B8" s="110"/>
      <c r="C8" s="110"/>
      <c r="D8" s="110"/>
      <c r="E8" s="111"/>
      <c r="F8" s="36">
        <v>1468998</v>
      </c>
      <c r="G8" s="36" t="e">
        <f>F8/$O$6</f>
        <v>#DIV/0!</v>
      </c>
      <c r="H8" s="36">
        <v>1853600</v>
      </c>
      <c r="I8" s="36" t="e">
        <f>H8/$O$6</f>
        <v>#DIV/0!</v>
      </c>
      <c r="J8" s="36">
        <v>2078000</v>
      </c>
      <c r="K8" s="36">
        <v>275798</v>
      </c>
      <c r="L8" s="36">
        <v>2142000</v>
      </c>
      <c r="M8" s="36">
        <v>284292</v>
      </c>
      <c r="N8" s="36">
        <v>2203000</v>
      </c>
      <c r="O8" s="36">
        <v>292388</v>
      </c>
    </row>
    <row r="9" spans="1:15" x14ac:dyDescent="0.25">
      <c r="A9" s="112" t="s">
        <v>3</v>
      </c>
      <c r="B9" s="111"/>
      <c r="C9" s="111"/>
      <c r="D9" s="111"/>
      <c r="E9" s="111"/>
      <c r="F9" s="36"/>
      <c r="G9" s="36" t="e">
        <f t="shared" ref="G9:I14" si="0">F9/$O$6</f>
        <v>#DIV/0!</v>
      </c>
      <c r="H9" s="36"/>
      <c r="I9" s="36" t="e">
        <f t="shared" si="0"/>
        <v>#DIV/0!</v>
      </c>
      <c r="J9" s="36"/>
      <c r="K9" s="36">
        <f>J9</f>
        <v>0</v>
      </c>
      <c r="L9" s="36"/>
      <c r="M9" s="36">
        <f>L9</f>
        <v>0</v>
      </c>
      <c r="N9" s="36"/>
      <c r="O9" s="36">
        <f>N9</f>
        <v>0</v>
      </c>
    </row>
    <row r="10" spans="1:15" x14ac:dyDescent="0.25">
      <c r="A10" s="103" t="s">
        <v>4</v>
      </c>
      <c r="B10" s="104"/>
      <c r="C10" s="104"/>
      <c r="D10" s="104"/>
      <c r="E10" s="105"/>
      <c r="F10" s="37">
        <f>F8+F9</f>
        <v>1468998</v>
      </c>
      <c r="G10" s="37" t="e">
        <f t="shared" si="0"/>
        <v>#DIV/0!</v>
      </c>
      <c r="H10" s="37">
        <f t="shared" ref="H10:N10" si="1">H8+H9</f>
        <v>1853600</v>
      </c>
      <c r="I10" s="37" t="e">
        <f t="shared" si="0"/>
        <v>#DIV/0!</v>
      </c>
      <c r="J10" s="37">
        <f t="shared" si="1"/>
        <v>2078000</v>
      </c>
      <c r="K10" s="37">
        <f>K11+K12</f>
        <v>275798</v>
      </c>
      <c r="L10" s="37">
        <f t="shared" si="1"/>
        <v>2142000</v>
      </c>
      <c r="M10" s="37">
        <f>M11+M12</f>
        <v>284292</v>
      </c>
      <c r="N10" s="37">
        <f t="shared" si="1"/>
        <v>2203000</v>
      </c>
      <c r="O10" s="37">
        <f>O11+O12</f>
        <v>292388</v>
      </c>
    </row>
    <row r="11" spans="1:15" x14ac:dyDescent="0.25">
      <c r="A11" s="115" t="s">
        <v>5</v>
      </c>
      <c r="B11" s="110"/>
      <c r="C11" s="110"/>
      <c r="D11" s="110"/>
      <c r="E11" s="110"/>
      <c r="F11" s="36">
        <v>1423508</v>
      </c>
      <c r="G11" s="36" t="e">
        <f t="shared" si="0"/>
        <v>#DIV/0!</v>
      </c>
      <c r="H11" s="36">
        <v>1842600</v>
      </c>
      <c r="I11" s="36" t="e">
        <f t="shared" si="0"/>
        <v>#DIV/0!</v>
      </c>
      <c r="J11" s="36">
        <v>2068000</v>
      </c>
      <c r="K11" s="36">
        <v>274470</v>
      </c>
      <c r="L11" s="36">
        <v>2132000</v>
      </c>
      <c r="M11" s="36">
        <v>282966</v>
      </c>
      <c r="N11" s="38">
        <v>2190000</v>
      </c>
      <c r="O11" s="36">
        <v>290665</v>
      </c>
    </row>
    <row r="12" spans="1:15" x14ac:dyDescent="0.25">
      <c r="A12" s="112" t="s">
        <v>6</v>
      </c>
      <c r="B12" s="111"/>
      <c r="C12" s="111"/>
      <c r="D12" s="111"/>
      <c r="E12" s="111"/>
      <c r="F12" s="36"/>
      <c r="G12" s="36" t="e">
        <f t="shared" si="0"/>
        <v>#DIV/0!</v>
      </c>
      <c r="H12" s="36">
        <v>11000</v>
      </c>
      <c r="I12" s="36" t="e">
        <f t="shared" si="0"/>
        <v>#DIV/0!</v>
      </c>
      <c r="J12" s="36">
        <v>10000</v>
      </c>
      <c r="K12" s="36">
        <v>1328</v>
      </c>
      <c r="L12" s="36">
        <v>10000</v>
      </c>
      <c r="M12" s="36">
        <v>1326</v>
      </c>
      <c r="N12" s="38">
        <v>13000</v>
      </c>
      <c r="O12" s="36">
        <v>1723</v>
      </c>
    </row>
    <row r="13" spans="1:15" x14ac:dyDescent="0.25">
      <c r="A13" s="39" t="s">
        <v>7</v>
      </c>
      <c r="B13" s="40"/>
      <c r="C13" s="40"/>
      <c r="D13" s="40"/>
      <c r="E13" s="40"/>
      <c r="F13" s="37">
        <f>F11+F12</f>
        <v>1423508</v>
      </c>
      <c r="G13" s="37" t="e">
        <f t="shared" si="0"/>
        <v>#DIV/0!</v>
      </c>
      <c r="H13" s="37">
        <f t="shared" ref="H13:N13" si="2">H11+H12</f>
        <v>1853600</v>
      </c>
      <c r="I13" s="37" t="e">
        <f t="shared" si="0"/>
        <v>#DIV/0!</v>
      </c>
      <c r="J13" s="37">
        <f t="shared" si="2"/>
        <v>2078000</v>
      </c>
      <c r="K13" s="37">
        <f>K11+K12</f>
        <v>275798</v>
      </c>
      <c r="L13" s="37">
        <f t="shared" si="2"/>
        <v>2142000</v>
      </c>
      <c r="M13" s="37">
        <f>M11+M12</f>
        <v>284292</v>
      </c>
      <c r="N13" s="37">
        <f t="shared" si="2"/>
        <v>2203000</v>
      </c>
      <c r="O13" s="37">
        <f>O11+O12</f>
        <v>292388</v>
      </c>
    </row>
    <row r="14" spans="1:15" x14ac:dyDescent="0.25">
      <c r="A14" s="116" t="s">
        <v>8</v>
      </c>
      <c r="B14" s="104"/>
      <c r="C14" s="104"/>
      <c r="D14" s="104"/>
      <c r="E14" s="104"/>
      <c r="F14" s="37">
        <f>F10-F13</f>
        <v>45490</v>
      </c>
      <c r="G14" s="37" t="e">
        <f t="shared" si="0"/>
        <v>#DIV/0!</v>
      </c>
      <c r="H14" s="37">
        <f t="shared" ref="H14:N14" si="3">H10-H13</f>
        <v>0</v>
      </c>
      <c r="I14" s="37" t="e">
        <f t="shared" si="0"/>
        <v>#DIV/0!</v>
      </c>
      <c r="J14" s="37">
        <f t="shared" si="3"/>
        <v>0</v>
      </c>
      <c r="K14" s="37">
        <f>J14</f>
        <v>0</v>
      </c>
      <c r="L14" s="37">
        <f t="shared" si="3"/>
        <v>0</v>
      </c>
      <c r="M14" s="37">
        <f>L14</f>
        <v>0</v>
      </c>
      <c r="N14" s="37">
        <f t="shared" si="3"/>
        <v>0</v>
      </c>
      <c r="O14" s="37">
        <f>N14</f>
        <v>0</v>
      </c>
    </row>
    <row r="15" spans="1:15" x14ac:dyDescent="0.25">
      <c r="A15" s="22"/>
      <c r="B15" s="41"/>
      <c r="C15" s="41"/>
      <c r="D15" s="41"/>
      <c r="E15" s="41"/>
      <c r="F15" s="41"/>
      <c r="G15" s="41"/>
      <c r="H15" s="41"/>
      <c r="I15" s="41"/>
      <c r="J15" s="42"/>
      <c r="K15" s="42"/>
      <c r="L15" s="42"/>
      <c r="M15" s="42"/>
      <c r="N15" s="42"/>
      <c r="O15" s="42"/>
    </row>
    <row r="16" spans="1:15" ht="18" customHeight="1" x14ac:dyDescent="0.25">
      <c r="A16" s="106" t="s">
        <v>9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21"/>
    </row>
    <row r="17" spans="1:15" x14ac:dyDescent="0.25">
      <c r="A17" s="22"/>
      <c r="B17" s="41"/>
      <c r="C17" s="41"/>
      <c r="D17" s="41"/>
      <c r="E17" s="41"/>
      <c r="F17" s="41"/>
      <c r="G17" s="41"/>
      <c r="H17" s="41"/>
      <c r="I17" s="41"/>
      <c r="J17" s="42"/>
      <c r="K17" s="42"/>
      <c r="L17" s="42"/>
      <c r="M17" s="42"/>
      <c r="N17" s="42"/>
      <c r="O17" s="42"/>
    </row>
    <row r="18" spans="1:15" ht="36.75" customHeight="1" x14ac:dyDescent="0.25">
      <c r="A18" s="28"/>
      <c r="B18" s="29"/>
      <c r="C18" s="29"/>
      <c r="D18" s="30"/>
      <c r="E18" s="31"/>
      <c r="F18" s="32" t="s">
        <v>16</v>
      </c>
      <c r="G18" s="33" t="s">
        <v>17</v>
      </c>
      <c r="H18" s="32" t="s">
        <v>22</v>
      </c>
      <c r="I18" s="33" t="s">
        <v>21</v>
      </c>
      <c r="J18" s="32" t="s">
        <v>20</v>
      </c>
      <c r="K18" s="34" t="s">
        <v>126</v>
      </c>
      <c r="L18" s="34" t="s">
        <v>18</v>
      </c>
      <c r="M18" s="35" t="s">
        <v>127</v>
      </c>
      <c r="N18" s="35" t="s">
        <v>19</v>
      </c>
      <c r="O18" s="35" t="s">
        <v>129</v>
      </c>
    </row>
    <row r="19" spans="1:15" ht="15.75" customHeight="1" x14ac:dyDescent="0.25">
      <c r="A19" s="109" t="s">
        <v>10</v>
      </c>
      <c r="B19" s="117"/>
      <c r="C19" s="117"/>
      <c r="D19" s="117"/>
      <c r="E19" s="118"/>
      <c r="F19" s="36"/>
      <c r="G19" s="36" t="e">
        <f>F19/$O$6</f>
        <v>#DIV/0!</v>
      </c>
      <c r="H19" s="36"/>
      <c r="I19" s="36" t="e">
        <f>H19/$O$6</f>
        <v>#DIV/0!</v>
      </c>
      <c r="J19" s="36"/>
      <c r="K19" s="36">
        <f>J19</f>
        <v>0</v>
      </c>
      <c r="L19" s="36"/>
      <c r="M19" s="36">
        <f>L19</f>
        <v>0</v>
      </c>
      <c r="N19" s="36"/>
      <c r="O19" s="36">
        <f>N19</f>
        <v>0</v>
      </c>
    </row>
    <row r="20" spans="1:15" x14ac:dyDescent="0.25">
      <c r="A20" s="109" t="s">
        <v>11</v>
      </c>
      <c r="B20" s="110"/>
      <c r="C20" s="110"/>
      <c r="D20" s="110"/>
      <c r="E20" s="110"/>
      <c r="F20" s="36"/>
      <c r="G20" s="36" t="e">
        <f t="shared" ref="G20:I24" si="4">F20/$O$6</f>
        <v>#DIV/0!</v>
      </c>
      <c r="H20" s="36"/>
      <c r="I20" s="36" t="e">
        <f t="shared" si="4"/>
        <v>#DIV/0!</v>
      </c>
      <c r="J20" s="36"/>
      <c r="K20" s="36">
        <f t="shared" ref="K20:K22" si="5">J20</f>
        <v>0</v>
      </c>
      <c r="L20" s="36"/>
      <c r="M20" s="36">
        <f t="shared" ref="M20:M22" si="6">L20</f>
        <v>0</v>
      </c>
      <c r="N20" s="36"/>
      <c r="O20" s="36">
        <f t="shared" ref="O20:O22" si="7">N20</f>
        <v>0</v>
      </c>
    </row>
    <row r="21" spans="1:15" x14ac:dyDescent="0.25">
      <c r="A21" s="119" t="s">
        <v>12</v>
      </c>
      <c r="B21" s="120"/>
      <c r="C21" s="120"/>
      <c r="D21" s="120"/>
      <c r="E21" s="121"/>
      <c r="F21" s="43"/>
      <c r="G21" s="36" t="e">
        <f t="shared" si="4"/>
        <v>#DIV/0!</v>
      </c>
      <c r="H21" s="43"/>
      <c r="I21" s="36" t="e">
        <f t="shared" si="4"/>
        <v>#DIV/0!</v>
      </c>
      <c r="J21" s="43"/>
      <c r="K21" s="36">
        <f t="shared" si="5"/>
        <v>0</v>
      </c>
      <c r="L21" s="43"/>
      <c r="M21" s="36">
        <f t="shared" si="6"/>
        <v>0</v>
      </c>
      <c r="N21" s="32"/>
      <c r="O21" s="36">
        <f t="shared" si="7"/>
        <v>0</v>
      </c>
    </row>
    <row r="22" spans="1:15" x14ac:dyDescent="0.25">
      <c r="A22" s="119" t="s">
        <v>13</v>
      </c>
      <c r="B22" s="120"/>
      <c r="C22" s="120"/>
      <c r="D22" s="120"/>
      <c r="E22" s="121"/>
      <c r="F22" s="43"/>
      <c r="G22" s="36" t="e">
        <f t="shared" si="4"/>
        <v>#DIV/0!</v>
      </c>
      <c r="H22" s="43"/>
      <c r="I22" s="36" t="e">
        <f t="shared" si="4"/>
        <v>#DIV/0!</v>
      </c>
      <c r="J22" s="43"/>
      <c r="K22" s="36">
        <f t="shared" si="5"/>
        <v>0</v>
      </c>
      <c r="L22" s="43"/>
      <c r="M22" s="36">
        <f t="shared" si="6"/>
        <v>0</v>
      </c>
      <c r="N22" s="32"/>
      <c r="O22" s="36">
        <f t="shared" si="7"/>
        <v>0</v>
      </c>
    </row>
    <row r="23" spans="1:15" x14ac:dyDescent="0.25">
      <c r="A23" s="116" t="s">
        <v>14</v>
      </c>
      <c r="B23" s="104"/>
      <c r="C23" s="104"/>
      <c r="D23" s="104"/>
      <c r="E23" s="104"/>
      <c r="F23" s="37">
        <f>F19-F20+F21-F22</f>
        <v>0</v>
      </c>
      <c r="G23" s="37" t="e">
        <f t="shared" si="4"/>
        <v>#DIV/0!</v>
      </c>
      <c r="H23" s="37">
        <f t="shared" ref="H23:N23" si="8">H19-H20+H21-H22</f>
        <v>0</v>
      </c>
      <c r="I23" s="37" t="e">
        <f t="shared" si="4"/>
        <v>#DIV/0!</v>
      </c>
      <c r="J23" s="37">
        <f t="shared" si="8"/>
        <v>0</v>
      </c>
      <c r="K23" s="37">
        <f>J23</f>
        <v>0</v>
      </c>
      <c r="L23" s="37">
        <f t="shared" si="8"/>
        <v>0</v>
      </c>
      <c r="M23" s="37">
        <f>L23</f>
        <v>0</v>
      </c>
      <c r="N23" s="37">
        <f t="shared" si="8"/>
        <v>0</v>
      </c>
      <c r="O23" s="37">
        <f>N23</f>
        <v>0</v>
      </c>
    </row>
    <row r="24" spans="1:15" x14ac:dyDescent="0.25">
      <c r="A24" s="115" t="s">
        <v>15</v>
      </c>
      <c r="B24" s="110"/>
      <c r="C24" s="110"/>
      <c r="D24" s="110"/>
      <c r="E24" s="110"/>
      <c r="F24" s="36">
        <f>F14+F23</f>
        <v>45490</v>
      </c>
      <c r="G24" s="36" t="e">
        <f t="shared" si="4"/>
        <v>#DIV/0!</v>
      </c>
      <c r="H24" s="36">
        <f t="shared" ref="H24:N24" si="9">H14+H23</f>
        <v>0</v>
      </c>
      <c r="I24" s="36" t="e">
        <f t="shared" si="4"/>
        <v>#DIV/0!</v>
      </c>
      <c r="J24" s="36">
        <f t="shared" si="9"/>
        <v>0</v>
      </c>
      <c r="K24" s="36">
        <f>J24</f>
        <v>0</v>
      </c>
      <c r="L24" s="36">
        <f t="shared" si="9"/>
        <v>0</v>
      </c>
      <c r="M24" s="36">
        <f>L24</f>
        <v>0</v>
      </c>
      <c r="N24" s="36">
        <f t="shared" si="9"/>
        <v>0</v>
      </c>
      <c r="O24" s="36">
        <f>N24</f>
        <v>0</v>
      </c>
    </row>
    <row r="25" spans="1:15" ht="15.75" customHeight="1" x14ac:dyDescent="0.25">
      <c r="A25" s="3"/>
      <c r="B25" s="4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6.5" customHeight="1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</row>
    <row r="27" spans="1:15" ht="17.25" customHeight="1" x14ac:dyDescent="0.25"/>
    <row r="28" spans="1:15" x14ac:dyDescent="0.25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15" ht="14.25" customHeight="1" x14ac:dyDescent="0.25"/>
  </sheetData>
  <mergeCells count="18"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  <mergeCell ref="A10:E10"/>
    <mergeCell ref="A1:N1"/>
    <mergeCell ref="A3:N3"/>
    <mergeCell ref="A5:N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8"/>
  <sheetViews>
    <sheetView zoomScale="85" zoomScaleNormal="85" workbookViewId="0">
      <selection activeCell="D14" sqref="D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  <col min="15" max="15" width="14.7109375" customWidth="1"/>
  </cols>
  <sheetData>
    <row r="1" spans="1:14" ht="18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3"/>
      <c r="M2" s="123"/>
      <c r="N2" s="73"/>
    </row>
    <row r="3" spans="1:14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1"/>
      <c r="L3" s="1"/>
      <c r="M3" s="1"/>
      <c r="N3" s="1"/>
    </row>
    <row r="4" spans="1:14" ht="18" customHeight="1" x14ac:dyDescent="0.25">
      <c r="A4" s="122" t="s">
        <v>23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73"/>
    </row>
    <row r="5" spans="1:14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1"/>
      <c r="L5" s="1"/>
      <c r="M5" s="1"/>
      <c r="N5" s="1"/>
    </row>
    <row r="6" spans="1:14" x14ac:dyDescent="0.25">
      <c r="A6" s="122" t="s">
        <v>24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73"/>
    </row>
    <row r="7" spans="1:14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1"/>
      <c r="L7" s="1"/>
      <c r="M7" s="1"/>
      <c r="N7" s="18">
        <v>7.5345000000000004</v>
      </c>
    </row>
    <row r="8" spans="1:14" ht="34.5" customHeight="1" x14ac:dyDescent="0.25">
      <c r="A8" s="61" t="s">
        <v>25</v>
      </c>
      <c r="B8" s="62" t="s">
        <v>26</v>
      </c>
      <c r="C8" s="62" t="s">
        <v>27</v>
      </c>
      <c r="D8" s="62" t="s">
        <v>28</v>
      </c>
      <c r="E8" s="62" t="s">
        <v>65</v>
      </c>
      <c r="F8" s="62" t="s">
        <v>69</v>
      </c>
      <c r="G8" s="61" t="s">
        <v>66</v>
      </c>
      <c r="H8" s="61" t="s">
        <v>68</v>
      </c>
      <c r="I8" s="61" t="s">
        <v>67</v>
      </c>
      <c r="J8" s="61" t="s">
        <v>126</v>
      </c>
      <c r="K8" s="61" t="s">
        <v>70</v>
      </c>
      <c r="L8" s="61" t="s">
        <v>131</v>
      </c>
      <c r="M8" s="61" t="s">
        <v>71</v>
      </c>
      <c r="N8" s="61" t="s">
        <v>133</v>
      </c>
    </row>
    <row r="9" spans="1:14" ht="24" customHeight="1" x14ac:dyDescent="0.25">
      <c r="A9" s="60">
        <v>6</v>
      </c>
      <c r="B9" s="60"/>
      <c r="C9" s="60"/>
      <c r="D9" s="60" t="s">
        <v>34</v>
      </c>
      <c r="E9" s="63">
        <f>E10+E13+E27+E31+E35+E38+E41</f>
        <v>1468998</v>
      </c>
      <c r="F9" s="63">
        <f t="shared" ref="F9:N9" si="0">F13+F27+F31+F35+F38+F41</f>
        <v>194969.54011546884</v>
      </c>
      <c r="G9" s="63">
        <f t="shared" si="0"/>
        <v>1853600</v>
      </c>
      <c r="H9" s="63">
        <f t="shared" si="0"/>
        <v>246014.99767735085</v>
      </c>
      <c r="I9" s="63">
        <f t="shared" si="0"/>
        <v>2078000</v>
      </c>
      <c r="J9" s="63">
        <f t="shared" si="0"/>
        <v>275798</v>
      </c>
      <c r="K9" s="63">
        <f t="shared" si="0"/>
        <v>2142000</v>
      </c>
      <c r="L9" s="63">
        <f t="shared" si="0"/>
        <v>284292</v>
      </c>
      <c r="M9" s="63">
        <f t="shared" si="0"/>
        <v>2203000</v>
      </c>
      <c r="N9" s="63">
        <f t="shared" si="0"/>
        <v>292388</v>
      </c>
    </row>
    <row r="10" spans="1:14" ht="29.25" customHeight="1" x14ac:dyDescent="0.25">
      <c r="A10" s="48"/>
      <c r="B10" s="49">
        <v>61</v>
      </c>
      <c r="C10" s="49"/>
      <c r="D10" s="74" t="s">
        <v>109</v>
      </c>
      <c r="E10" s="50">
        <f>E11+E12</f>
        <v>0</v>
      </c>
      <c r="F10" s="50">
        <f t="shared" ref="F10:N10" si="1">F11+F12</f>
        <v>0</v>
      </c>
      <c r="G10" s="50">
        <f t="shared" si="1"/>
        <v>0</v>
      </c>
      <c r="H10" s="50">
        <f t="shared" si="1"/>
        <v>0</v>
      </c>
      <c r="I10" s="50">
        <f t="shared" si="1"/>
        <v>0</v>
      </c>
      <c r="J10" s="50">
        <f t="shared" si="1"/>
        <v>0</v>
      </c>
      <c r="K10" s="50">
        <f t="shared" si="1"/>
        <v>0</v>
      </c>
      <c r="L10" s="50">
        <f t="shared" si="1"/>
        <v>0</v>
      </c>
      <c r="M10" s="50">
        <f t="shared" si="1"/>
        <v>0</v>
      </c>
      <c r="N10" s="50">
        <f t="shared" si="1"/>
        <v>0</v>
      </c>
    </row>
    <row r="11" spans="1:14" x14ac:dyDescent="0.25">
      <c r="A11" s="6"/>
      <c r="B11" s="14"/>
      <c r="C11" s="11">
        <v>11</v>
      </c>
      <c r="D11" s="9" t="s">
        <v>46</v>
      </c>
      <c r="E11" s="7"/>
      <c r="F11" s="7">
        <f>E11/$N$7</f>
        <v>0</v>
      </c>
      <c r="G11" s="8"/>
      <c r="H11" s="7">
        <f>G11/$N$7</f>
        <v>0</v>
      </c>
      <c r="I11" s="8"/>
      <c r="J11" s="7">
        <f>I11/$N$7</f>
        <v>0</v>
      </c>
      <c r="K11" s="8"/>
      <c r="L11" s="7">
        <f>K11/$N$7</f>
        <v>0</v>
      </c>
      <c r="M11" s="8"/>
      <c r="N11" s="7">
        <f>M11/$N$7</f>
        <v>0</v>
      </c>
    </row>
    <row r="12" spans="1:14" x14ac:dyDescent="0.25">
      <c r="A12" s="6"/>
      <c r="B12" s="14"/>
      <c r="C12" s="11">
        <v>41</v>
      </c>
      <c r="D12" s="11" t="s">
        <v>110</v>
      </c>
      <c r="E12" s="7"/>
      <c r="F12" s="7">
        <f>E12/$N$7</f>
        <v>0</v>
      </c>
      <c r="G12" s="8"/>
      <c r="H12" s="7">
        <f>G12/$N$7</f>
        <v>0</v>
      </c>
      <c r="I12" s="8"/>
      <c r="J12" s="7">
        <f>I12/$N$7</f>
        <v>0</v>
      </c>
      <c r="K12" s="8"/>
      <c r="L12" s="7">
        <f>K12/$N$7</f>
        <v>0</v>
      </c>
      <c r="M12" s="8"/>
      <c r="N12" s="7">
        <f>M12/$N$7</f>
        <v>0</v>
      </c>
    </row>
    <row r="13" spans="1:14" ht="38.25" x14ac:dyDescent="0.25">
      <c r="A13" s="6"/>
      <c r="B13" s="49">
        <v>63</v>
      </c>
      <c r="C13" s="49"/>
      <c r="D13" s="49" t="s">
        <v>35</v>
      </c>
      <c r="E13" s="50">
        <f>E14+E19+E21+E23+E25</f>
        <v>0</v>
      </c>
      <c r="F13" s="50">
        <f t="shared" ref="F13:N13" si="2">F14+F19+F21+F23+F25</f>
        <v>0</v>
      </c>
      <c r="G13" s="50">
        <f t="shared" si="2"/>
        <v>0</v>
      </c>
      <c r="H13" s="50">
        <f t="shared" si="2"/>
        <v>0</v>
      </c>
      <c r="I13" s="50">
        <f t="shared" si="2"/>
        <v>0</v>
      </c>
      <c r="J13" s="50">
        <f t="shared" si="2"/>
        <v>0</v>
      </c>
      <c r="K13" s="50">
        <f t="shared" si="2"/>
        <v>0</v>
      </c>
      <c r="L13" s="50">
        <f t="shared" si="2"/>
        <v>0</v>
      </c>
      <c r="M13" s="50">
        <f t="shared" si="2"/>
        <v>0</v>
      </c>
      <c r="N13" s="50">
        <f t="shared" si="2"/>
        <v>0</v>
      </c>
    </row>
    <row r="14" spans="1:14" ht="38.25" x14ac:dyDescent="0.25">
      <c r="A14" s="6"/>
      <c r="B14" s="14">
        <v>632</v>
      </c>
      <c r="C14" s="9"/>
      <c r="D14" s="17" t="s">
        <v>86</v>
      </c>
      <c r="E14" s="7">
        <f>E15+E16+E17+E18</f>
        <v>0</v>
      </c>
      <c r="F14" s="7">
        <f t="shared" ref="F14:N14" si="3">F15+F16+F17+F18</f>
        <v>0</v>
      </c>
      <c r="G14" s="7">
        <f t="shared" si="3"/>
        <v>0</v>
      </c>
      <c r="H14" s="7">
        <f t="shared" si="3"/>
        <v>0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</row>
    <row r="15" spans="1:14" x14ac:dyDescent="0.25">
      <c r="A15" s="6"/>
      <c r="B15" s="14"/>
      <c r="C15" s="9">
        <v>51</v>
      </c>
      <c r="D15" s="16" t="s">
        <v>113</v>
      </c>
      <c r="E15" s="7"/>
      <c r="F15" s="7">
        <f>E15/$N$7</f>
        <v>0</v>
      </c>
      <c r="G15" s="8"/>
      <c r="H15" s="7">
        <f>G15/$N$7</f>
        <v>0</v>
      </c>
      <c r="I15" s="8"/>
      <c r="J15" s="7">
        <f>I15/$N$7</f>
        <v>0</v>
      </c>
      <c r="K15" s="8"/>
      <c r="L15" s="7">
        <f>K15/$N$7</f>
        <v>0</v>
      </c>
      <c r="M15" s="8"/>
      <c r="N15" s="7">
        <f>M15/$N$7</f>
        <v>0</v>
      </c>
    </row>
    <row r="16" spans="1:14" x14ac:dyDescent="0.25">
      <c r="A16" s="6"/>
      <c r="B16" s="14"/>
      <c r="C16" s="11">
        <v>52</v>
      </c>
      <c r="D16" s="11" t="s">
        <v>36</v>
      </c>
      <c r="E16" s="7"/>
      <c r="F16" s="7">
        <f t="shared" ref="F16:H18" si="4">E16/$N$7</f>
        <v>0</v>
      </c>
      <c r="G16" s="8"/>
      <c r="H16" s="7">
        <f t="shared" si="4"/>
        <v>0</v>
      </c>
      <c r="I16" s="8"/>
      <c r="J16" s="7">
        <f t="shared" ref="J16" si="5">I16/$N$7</f>
        <v>0</v>
      </c>
      <c r="K16" s="8"/>
      <c r="L16" s="7">
        <f t="shared" ref="L16" si="6">K16/$N$7</f>
        <v>0</v>
      </c>
      <c r="M16" s="8"/>
      <c r="N16" s="7">
        <f t="shared" ref="N16" si="7">M16/$N$7</f>
        <v>0</v>
      </c>
    </row>
    <row r="17" spans="1:14" x14ac:dyDescent="0.25">
      <c r="A17" s="6"/>
      <c r="B17" s="14"/>
      <c r="C17" s="11">
        <v>61</v>
      </c>
      <c r="D17" s="11" t="s">
        <v>108</v>
      </c>
      <c r="E17" s="7"/>
      <c r="F17" s="7">
        <f t="shared" si="4"/>
        <v>0</v>
      </c>
      <c r="G17" s="8"/>
      <c r="H17" s="7">
        <f t="shared" si="4"/>
        <v>0</v>
      </c>
      <c r="I17" s="8"/>
      <c r="J17" s="7">
        <f t="shared" ref="J17" si="8">I17/$N$7</f>
        <v>0</v>
      </c>
      <c r="K17" s="8"/>
      <c r="L17" s="7">
        <f t="shared" ref="L17" si="9">K17/$N$7</f>
        <v>0</v>
      </c>
      <c r="M17" s="8"/>
      <c r="N17" s="7">
        <f t="shared" ref="N17" si="10">M17/$N$7</f>
        <v>0</v>
      </c>
    </row>
    <row r="18" spans="1:14" x14ac:dyDescent="0.25">
      <c r="A18" s="6"/>
      <c r="B18" s="14"/>
      <c r="C18" s="11">
        <v>561</v>
      </c>
      <c r="D18" s="11" t="s">
        <v>37</v>
      </c>
      <c r="E18" s="7"/>
      <c r="F18" s="7">
        <f t="shared" si="4"/>
        <v>0</v>
      </c>
      <c r="G18" s="8"/>
      <c r="H18" s="7">
        <f t="shared" si="4"/>
        <v>0</v>
      </c>
      <c r="I18" s="8"/>
      <c r="J18" s="7">
        <f t="shared" ref="J18" si="11">I18/$N$7</f>
        <v>0</v>
      </c>
      <c r="K18" s="8"/>
      <c r="L18" s="7">
        <f t="shared" ref="L18" si="12">K18/$N$7</f>
        <v>0</v>
      </c>
      <c r="M18" s="8"/>
      <c r="N18" s="7">
        <f t="shared" ref="N18" si="13">M18/$N$7</f>
        <v>0</v>
      </c>
    </row>
    <row r="19" spans="1:14" ht="51" x14ac:dyDescent="0.25">
      <c r="A19" s="6"/>
      <c r="B19" s="14">
        <v>633</v>
      </c>
      <c r="C19" s="9"/>
      <c r="D19" s="16" t="s">
        <v>87</v>
      </c>
      <c r="E19" s="7">
        <f>E20</f>
        <v>0</v>
      </c>
      <c r="F19" s="7">
        <f t="shared" ref="F19:N19" si="14">F20</f>
        <v>0</v>
      </c>
      <c r="G19" s="7">
        <f t="shared" si="14"/>
        <v>0</v>
      </c>
      <c r="H19" s="7">
        <f t="shared" si="14"/>
        <v>0</v>
      </c>
      <c r="I19" s="7">
        <f t="shared" si="14"/>
        <v>0</v>
      </c>
      <c r="J19" s="7">
        <f t="shared" si="14"/>
        <v>0</v>
      </c>
      <c r="K19" s="7">
        <f t="shared" si="14"/>
        <v>0</v>
      </c>
      <c r="L19" s="7">
        <f t="shared" si="14"/>
        <v>0</v>
      </c>
      <c r="M19" s="7">
        <f t="shared" si="14"/>
        <v>0</v>
      </c>
      <c r="N19" s="7">
        <f t="shared" si="14"/>
        <v>0</v>
      </c>
    </row>
    <row r="20" spans="1:14" x14ac:dyDescent="0.25">
      <c r="A20" s="6"/>
      <c r="B20" s="14"/>
      <c r="C20" s="9">
        <v>52</v>
      </c>
      <c r="D20" s="11" t="s">
        <v>36</v>
      </c>
      <c r="E20" s="7"/>
      <c r="F20" s="7">
        <f>E20/$N$7</f>
        <v>0</v>
      </c>
      <c r="G20" s="8"/>
      <c r="H20" s="7">
        <f>G20/$N$7</f>
        <v>0</v>
      </c>
      <c r="I20" s="8"/>
      <c r="J20" s="7">
        <f>I20/$N$7</f>
        <v>0</v>
      </c>
      <c r="K20" s="8"/>
      <c r="L20" s="7">
        <f>K20/$N$7</f>
        <v>0</v>
      </c>
      <c r="M20" s="8"/>
      <c r="N20" s="7">
        <f>M20/$N$7</f>
        <v>0</v>
      </c>
    </row>
    <row r="21" spans="1:14" ht="38.25" x14ac:dyDescent="0.25">
      <c r="A21" s="6"/>
      <c r="B21" s="14">
        <v>634</v>
      </c>
      <c r="C21" s="9"/>
      <c r="D21" s="16" t="s">
        <v>88</v>
      </c>
      <c r="E21" s="7">
        <f>E22</f>
        <v>0</v>
      </c>
      <c r="F21" s="7">
        <f t="shared" ref="F21:N21" si="15">F22</f>
        <v>0</v>
      </c>
      <c r="G21" s="7">
        <f t="shared" si="15"/>
        <v>0</v>
      </c>
      <c r="H21" s="7">
        <f t="shared" si="15"/>
        <v>0</v>
      </c>
      <c r="I21" s="7">
        <f t="shared" si="15"/>
        <v>0</v>
      </c>
      <c r="J21" s="7">
        <f t="shared" si="15"/>
        <v>0</v>
      </c>
      <c r="K21" s="7">
        <f t="shared" si="15"/>
        <v>0</v>
      </c>
      <c r="L21" s="7">
        <f t="shared" si="15"/>
        <v>0</v>
      </c>
      <c r="M21" s="7">
        <f t="shared" si="15"/>
        <v>0</v>
      </c>
      <c r="N21" s="7">
        <f t="shared" si="15"/>
        <v>0</v>
      </c>
    </row>
    <row r="22" spans="1:14" x14ac:dyDescent="0.25">
      <c r="A22" s="6"/>
      <c r="B22" s="14"/>
      <c r="C22" s="9">
        <v>52</v>
      </c>
      <c r="D22" s="11" t="s">
        <v>36</v>
      </c>
      <c r="E22" s="7"/>
      <c r="F22" s="7">
        <f>E22/$N$7</f>
        <v>0</v>
      </c>
      <c r="G22" s="8"/>
      <c r="H22" s="7">
        <f>G22/$N$7</f>
        <v>0</v>
      </c>
      <c r="I22" s="8"/>
      <c r="J22" s="7">
        <f>I22/$N$7</f>
        <v>0</v>
      </c>
      <c r="K22" s="8"/>
      <c r="L22" s="7">
        <f>K22/$N$7</f>
        <v>0</v>
      </c>
      <c r="M22" s="8"/>
      <c r="N22" s="7">
        <f>M22/$N$7</f>
        <v>0</v>
      </c>
    </row>
    <row r="23" spans="1:14" ht="51" x14ac:dyDescent="0.25">
      <c r="A23" s="6"/>
      <c r="B23" s="14">
        <v>636</v>
      </c>
      <c r="C23" s="9"/>
      <c r="D23" s="12" t="s">
        <v>89</v>
      </c>
      <c r="E23" s="7">
        <f>E24</f>
        <v>0</v>
      </c>
      <c r="F23" s="7">
        <f t="shared" ref="F23:N23" si="16">F24</f>
        <v>0</v>
      </c>
      <c r="G23" s="7">
        <f t="shared" si="16"/>
        <v>0</v>
      </c>
      <c r="H23" s="7">
        <f t="shared" si="16"/>
        <v>0</v>
      </c>
      <c r="I23" s="7">
        <f t="shared" si="16"/>
        <v>0</v>
      </c>
      <c r="J23" s="7">
        <f t="shared" si="16"/>
        <v>0</v>
      </c>
      <c r="K23" s="7">
        <f t="shared" si="16"/>
        <v>0</v>
      </c>
      <c r="L23" s="7">
        <f t="shared" si="16"/>
        <v>0</v>
      </c>
      <c r="M23" s="7">
        <f t="shared" si="16"/>
        <v>0</v>
      </c>
      <c r="N23" s="7">
        <f t="shared" si="16"/>
        <v>0</v>
      </c>
    </row>
    <row r="24" spans="1:14" x14ac:dyDescent="0.25">
      <c r="A24" s="10"/>
      <c r="B24" s="10"/>
      <c r="C24" s="9">
        <v>52</v>
      </c>
      <c r="D24" s="11" t="s">
        <v>36</v>
      </c>
      <c r="E24" s="7"/>
      <c r="F24" s="7">
        <f>E24/$N$7</f>
        <v>0</v>
      </c>
      <c r="G24" s="8"/>
      <c r="H24" s="7">
        <f>G24/$N$7</f>
        <v>0</v>
      </c>
      <c r="I24" s="8"/>
      <c r="J24" s="7">
        <f>I24/$N$7</f>
        <v>0</v>
      </c>
      <c r="K24" s="8"/>
      <c r="L24" s="7">
        <f>K24/$N$7</f>
        <v>0</v>
      </c>
      <c r="M24" s="8"/>
      <c r="N24" s="7">
        <f>M24/$N$7</f>
        <v>0</v>
      </c>
    </row>
    <row r="25" spans="1:14" ht="38.25" x14ac:dyDescent="0.25">
      <c r="A25" s="13"/>
      <c r="B25" s="10">
        <v>639</v>
      </c>
      <c r="C25" s="9"/>
      <c r="D25" s="19" t="s">
        <v>120</v>
      </c>
      <c r="E25" s="7">
        <f>E26</f>
        <v>0</v>
      </c>
      <c r="F25" s="7">
        <f t="shared" ref="F25:N25" si="17">F26</f>
        <v>0</v>
      </c>
      <c r="G25" s="7">
        <f t="shared" si="17"/>
        <v>0</v>
      </c>
      <c r="H25" s="7">
        <f t="shared" si="17"/>
        <v>0</v>
      </c>
      <c r="I25" s="7">
        <f t="shared" si="17"/>
        <v>0</v>
      </c>
      <c r="J25" s="7">
        <f t="shared" si="17"/>
        <v>0</v>
      </c>
      <c r="K25" s="7">
        <f t="shared" si="17"/>
        <v>0</v>
      </c>
      <c r="L25" s="7">
        <f t="shared" si="17"/>
        <v>0</v>
      </c>
      <c r="M25" s="7">
        <f t="shared" si="17"/>
        <v>0</v>
      </c>
      <c r="N25" s="7">
        <f t="shared" si="17"/>
        <v>0</v>
      </c>
    </row>
    <row r="26" spans="1:14" x14ac:dyDescent="0.25">
      <c r="A26" s="51"/>
      <c r="B26" s="51"/>
      <c r="C26" s="49">
        <v>52</v>
      </c>
      <c r="D26" s="52" t="s">
        <v>36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23.25" customHeight="1" x14ac:dyDescent="0.25">
      <c r="A27" s="51"/>
      <c r="B27" s="51">
        <v>64</v>
      </c>
      <c r="C27" s="52"/>
      <c r="D27" s="49" t="s">
        <v>72</v>
      </c>
      <c r="E27" s="50">
        <f>E28+E30+E29</f>
        <v>0</v>
      </c>
      <c r="F27" s="50">
        <f t="shared" ref="F27:N27" si="18">F28+F30+F29</f>
        <v>0</v>
      </c>
      <c r="G27" s="50">
        <f t="shared" si="18"/>
        <v>0</v>
      </c>
      <c r="H27" s="50">
        <f t="shared" si="18"/>
        <v>0</v>
      </c>
      <c r="I27" s="50">
        <f t="shared" si="18"/>
        <v>0</v>
      </c>
      <c r="J27" s="50">
        <f t="shared" si="18"/>
        <v>0</v>
      </c>
      <c r="K27" s="50">
        <f t="shared" si="18"/>
        <v>0</v>
      </c>
      <c r="L27" s="50">
        <f t="shared" si="18"/>
        <v>0</v>
      </c>
      <c r="M27" s="50">
        <f t="shared" si="18"/>
        <v>0</v>
      </c>
      <c r="N27" s="50">
        <f t="shared" si="18"/>
        <v>0</v>
      </c>
    </row>
    <row r="28" spans="1:14" x14ac:dyDescent="0.25">
      <c r="A28" s="51"/>
      <c r="B28" s="51"/>
      <c r="C28" s="52">
        <v>11</v>
      </c>
      <c r="D28" s="49" t="s">
        <v>46</v>
      </c>
      <c r="E28" s="50"/>
      <c r="F28" s="50">
        <f>E28/$N$7</f>
        <v>0</v>
      </c>
      <c r="G28" s="50"/>
      <c r="H28" s="50">
        <f>G28/$N$7</f>
        <v>0</v>
      </c>
      <c r="I28" s="50"/>
      <c r="J28" s="50">
        <f>I28/$N$7</f>
        <v>0</v>
      </c>
      <c r="K28" s="50"/>
      <c r="L28" s="50">
        <f>K28/$N$7</f>
        <v>0</v>
      </c>
      <c r="M28" s="50"/>
      <c r="N28" s="50">
        <f>M28/$N$7</f>
        <v>0</v>
      </c>
    </row>
    <row r="29" spans="1:14" x14ac:dyDescent="0.25">
      <c r="A29" s="51"/>
      <c r="B29" s="51"/>
      <c r="C29" s="52">
        <v>41</v>
      </c>
      <c r="D29" s="52" t="s">
        <v>110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 ht="25.5" x14ac:dyDescent="0.25">
      <c r="A30" s="51"/>
      <c r="B30" s="51"/>
      <c r="C30" s="52">
        <v>43</v>
      </c>
      <c r="D30" s="49" t="s">
        <v>48</v>
      </c>
      <c r="E30" s="50"/>
      <c r="F30" s="50">
        <f>E30/$N$7</f>
        <v>0</v>
      </c>
      <c r="G30" s="50"/>
      <c r="H30" s="50">
        <f>G30/$N$7</f>
        <v>0</v>
      </c>
      <c r="I30" s="50"/>
      <c r="J30" s="50">
        <f>I30/$N$7</f>
        <v>0</v>
      </c>
      <c r="K30" s="50"/>
      <c r="L30" s="50">
        <f>K30/$N$7</f>
        <v>0</v>
      </c>
      <c r="M30" s="50"/>
      <c r="N30" s="50">
        <f>M30/$N$7</f>
        <v>0</v>
      </c>
    </row>
    <row r="31" spans="1:14" ht="51" x14ac:dyDescent="0.25">
      <c r="A31" s="51"/>
      <c r="B31" s="51">
        <v>65</v>
      </c>
      <c r="C31" s="52"/>
      <c r="D31" s="49" t="s">
        <v>90</v>
      </c>
      <c r="E31" s="50">
        <f>E32</f>
        <v>0</v>
      </c>
      <c r="F31" s="50">
        <f t="shared" ref="F31:N31" si="19">F32</f>
        <v>0</v>
      </c>
      <c r="G31" s="50">
        <f t="shared" si="19"/>
        <v>0</v>
      </c>
      <c r="H31" s="50">
        <f t="shared" si="19"/>
        <v>0</v>
      </c>
      <c r="I31" s="50">
        <f t="shared" si="19"/>
        <v>0</v>
      </c>
      <c r="J31" s="50">
        <f t="shared" si="19"/>
        <v>0</v>
      </c>
      <c r="K31" s="50">
        <f t="shared" si="19"/>
        <v>0</v>
      </c>
      <c r="L31" s="50">
        <f t="shared" si="19"/>
        <v>0</v>
      </c>
      <c r="M31" s="50">
        <f t="shared" si="19"/>
        <v>0</v>
      </c>
      <c r="N31" s="50">
        <f t="shared" si="19"/>
        <v>0</v>
      </c>
    </row>
    <row r="32" spans="1:14" ht="27" customHeight="1" x14ac:dyDescent="0.25">
      <c r="A32" s="51"/>
      <c r="B32" s="51">
        <v>652</v>
      </c>
      <c r="C32" s="52"/>
      <c r="D32" s="49" t="s">
        <v>121</v>
      </c>
      <c r="E32" s="50">
        <f>E33+E34</f>
        <v>0</v>
      </c>
      <c r="F32" s="50">
        <f t="shared" ref="F32:N32" si="20">F33+F34</f>
        <v>0</v>
      </c>
      <c r="G32" s="50">
        <f t="shared" si="20"/>
        <v>0</v>
      </c>
      <c r="H32" s="50">
        <f t="shared" si="20"/>
        <v>0</v>
      </c>
      <c r="I32" s="50">
        <f t="shared" si="20"/>
        <v>0</v>
      </c>
      <c r="J32" s="50">
        <f t="shared" si="20"/>
        <v>0</v>
      </c>
      <c r="K32" s="50">
        <f t="shared" si="20"/>
        <v>0</v>
      </c>
      <c r="L32" s="50">
        <f t="shared" si="20"/>
        <v>0</v>
      </c>
      <c r="M32" s="50">
        <f t="shared" si="20"/>
        <v>0</v>
      </c>
      <c r="N32" s="50">
        <f t="shared" si="20"/>
        <v>0</v>
      </c>
    </row>
    <row r="33" spans="1:14" x14ac:dyDescent="0.25">
      <c r="A33" s="51"/>
      <c r="B33" s="51"/>
      <c r="C33" s="52">
        <v>11</v>
      </c>
      <c r="D33" s="49" t="s">
        <v>46</v>
      </c>
      <c r="E33" s="50"/>
      <c r="F33" s="50">
        <f>E33/$N$7</f>
        <v>0</v>
      </c>
      <c r="G33" s="50"/>
      <c r="H33" s="50">
        <f>G33/$N$7</f>
        <v>0</v>
      </c>
      <c r="I33" s="50"/>
      <c r="J33" s="50">
        <f>I33/$N$7</f>
        <v>0</v>
      </c>
      <c r="K33" s="50"/>
      <c r="L33" s="50">
        <f>K33/$N$7</f>
        <v>0</v>
      </c>
      <c r="M33" s="50"/>
      <c r="N33" s="50">
        <f>M33/$N$7</f>
        <v>0</v>
      </c>
    </row>
    <row r="34" spans="1:14" ht="25.5" x14ac:dyDescent="0.25">
      <c r="A34" s="51"/>
      <c r="B34" s="51"/>
      <c r="C34" s="52">
        <v>43</v>
      </c>
      <c r="D34" s="49" t="s">
        <v>48</v>
      </c>
      <c r="E34" s="50"/>
      <c r="F34" s="50">
        <f>E34/$N$7</f>
        <v>0</v>
      </c>
      <c r="G34" s="50"/>
      <c r="H34" s="50">
        <f>G34/$N$7</f>
        <v>0</v>
      </c>
      <c r="I34" s="50"/>
      <c r="J34" s="50">
        <f>I34/$N$7</f>
        <v>0</v>
      </c>
      <c r="K34" s="50"/>
      <c r="L34" s="50">
        <f>K34/$N$7</f>
        <v>0</v>
      </c>
      <c r="M34" s="50"/>
      <c r="N34" s="50">
        <f>M34/$N$7</f>
        <v>0</v>
      </c>
    </row>
    <row r="35" spans="1:14" ht="38.25" x14ac:dyDescent="0.25">
      <c r="A35" s="51"/>
      <c r="B35" s="51">
        <v>66</v>
      </c>
      <c r="C35" s="52"/>
      <c r="D35" s="49" t="s">
        <v>38</v>
      </c>
      <c r="E35" s="50">
        <f>E36+E37</f>
        <v>0</v>
      </c>
      <c r="F35" s="50">
        <f t="shared" ref="F35:N35" si="21">F36+F37</f>
        <v>0</v>
      </c>
      <c r="G35" s="50">
        <f t="shared" si="21"/>
        <v>0</v>
      </c>
      <c r="H35" s="50">
        <f t="shared" si="21"/>
        <v>0</v>
      </c>
      <c r="I35" s="50">
        <f t="shared" si="21"/>
        <v>0</v>
      </c>
      <c r="J35" s="50">
        <f t="shared" si="21"/>
        <v>0</v>
      </c>
      <c r="K35" s="50">
        <f t="shared" si="21"/>
        <v>0</v>
      </c>
      <c r="L35" s="50">
        <f t="shared" si="21"/>
        <v>0</v>
      </c>
      <c r="M35" s="50">
        <f t="shared" si="21"/>
        <v>0</v>
      </c>
      <c r="N35" s="50">
        <f t="shared" si="21"/>
        <v>0</v>
      </c>
    </row>
    <row r="36" spans="1:14" ht="16.5" customHeight="1" x14ac:dyDescent="0.25">
      <c r="A36" s="51"/>
      <c r="B36" s="53"/>
      <c r="C36" s="52">
        <v>31</v>
      </c>
      <c r="D36" s="49" t="s">
        <v>39</v>
      </c>
      <c r="E36" s="50"/>
      <c r="F36" s="50">
        <f>E36/$N$7</f>
        <v>0</v>
      </c>
      <c r="G36" s="54"/>
      <c r="H36" s="50">
        <f>G36/$N$7</f>
        <v>0</v>
      </c>
      <c r="I36" s="54"/>
      <c r="J36" s="50">
        <f>I36/$N$7</f>
        <v>0</v>
      </c>
      <c r="K36" s="54"/>
      <c r="L36" s="50">
        <f>K36/$N$7</f>
        <v>0</v>
      </c>
      <c r="M36" s="54"/>
      <c r="N36" s="50">
        <f>M36/$N$7</f>
        <v>0</v>
      </c>
    </row>
    <row r="37" spans="1:14" x14ac:dyDescent="0.25">
      <c r="A37" s="51"/>
      <c r="B37" s="53"/>
      <c r="C37" s="52">
        <v>61</v>
      </c>
      <c r="D37" s="49" t="s">
        <v>108</v>
      </c>
      <c r="E37" s="50"/>
      <c r="F37" s="50">
        <f>E37/$N$7</f>
        <v>0</v>
      </c>
      <c r="G37" s="50"/>
      <c r="H37" s="50">
        <f>G37/$N$7</f>
        <v>0</v>
      </c>
      <c r="I37" s="50"/>
      <c r="J37" s="50">
        <f>I37/$N$7</f>
        <v>0</v>
      </c>
      <c r="K37" s="50"/>
      <c r="L37" s="50">
        <f>K37/$N$7</f>
        <v>0</v>
      </c>
      <c r="M37" s="50"/>
      <c r="N37" s="50">
        <f>M37/$N$7</f>
        <v>0</v>
      </c>
    </row>
    <row r="38" spans="1:14" ht="51" x14ac:dyDescent="0.25">
      <c r="A38" s="51"/>
      <c r="B38" s="51">
        <v>67</v>
      </c>
      <c r="C38" s="52"/>
      <c r="D38" s="49" t="s">
        <v>73</v>
      </c>
      <c r="E38" s="50">
        <f t="shared" ref="E38:N38" si="22">E39+E40</f>
        <v>1468998</v>
      </c>
      <c r="F38" s="50">
        <f t="shared" si="22"/>
        <v>194969.54011546884</v>
      </c>
      <c r="G38" s="50">
        <f t="shared" si="22"/>
        <v>1853600</v>
      </c>
      <c r="H38" s="50">
        <f t="shared" si="22"/>
        <v>246014.99767735085</v>
      </c>
      <c r="I38" s="50">
        <f t="shared" si="22"/>
        <v>2078000</v>
      </c>
      <c r="J38" s="50">
        <f t="shared" si="22"/>
        <v>275798</v>
      </c>
      <c r="K38" s="50">
        <f t="shared" si="22"/>
        <v>2142000</v>
      </c>
      <c r="L38" s="50">
        <f t="shared" si="22"/>
        <v>284292</v>
      </c>
      <c r="M38" s="50">
        <f t="shared" si="22"/>
        <v>2203000</v>
      </c>
      <c r="N38" s="50">
        <f t="shared" si="22"/>
        <v>292388</v>
      </c>
    </row>
    <row r="39" spans="1:14" ht="16.5" customHeight="1" x14ac:dyDescent="0.25">
      <c r="A39" s="51"/>
      <c r="B39" s="51"/>
      <c r="C39" s="52">
        <v>11</v>
      </c>
      <c r="D39" s="49" t="s">
        <v>46</v>
      </c>
      <c r="E39" s="50">
        <v>1468998</v>
      </c>
      <c r="F39" s="50">
        <f t="shared" ref="F39:H44" si="23">E39/$N$7</f>
        <v>194969.54011546884</v>
      </c>
      <c r="G39" s="50">
        <v>1853600</v>
      </c>
      <c r="H39" s="50">
        <f t="shared" si="23"/>
        <v>246014.99767735085</v>
      </c>
      <c r="I39" s="50">
        <v>2078000</v>
      </c>
      <c r="J39" s="50">
        <v>275798</v>
      </c>
      <c r="K39" s="50">
        <v>2142000</v>
      </c>
      <c r="L39" s="50">
        <v>284292</v>
      </c>
      <c r="M39" s="50">
        <v>2203000</v>
      </c>
      <c r="N39" s="50">
        <v>292388</v>
      </c>
    </row>
    <row r="40" spans="1:14" ht="30.75" customHeight="1" x14ac:dyDescent="0.25">
      <c r="A40" s="51"/>
      <c r="B40" s="51"/>
      <c r="C40" s="52">
        <v>43</v>
      </c>
      <c r="D40" s="49" t="s">
        <v>48</v>
      </c>
      <c r="E40" s="50"/>
      <c r="F40" s="50">
        <f t="shared" si="23"/>
        <v>0</v>
      </c>
      <c r="G40" s="50"/>
      <c r="H40" s="50">
        <f t="shared" si="23"/>
        <v>0</v>
      </c>
      <c r="I40" s="50"/>
      <c r="J40" s="50">
        <f t="shared" ref="J40" si="24">I40/$N$7</f>
        <v>0</v>
      </c>
      <c r="K40" s="50"/>
      <c r="L40" s="50">
        <f t="shared" ref="L40" si="25">K40/$N$7</f>
        <v>0</v>
      </c>
      <c r="M40" s="50"/>
      <c r="N40" s="50">
        <f t="shared" ref="N40" si="26">M40/$N$7</f>
        <v>0</v>
      </c>
    </row>
    <row r="41" spans="1:14" ht="25.5" x14ac:dyDescent="0.25">
      <c r="A41" s="51"/>
      <c r="B41" s="51">
        <v>68</v>
      </c>
      <c r="C41" s="52"/>
      <c r="D41" s="49" t="s">
        <v>74</v>
      </c>
      <c r="E41" s="50">
        <f>E42+E43+E44</f>
        <v>0</v>
      </c>
      <c r="F41" s="50">
        <f t="shared" ref="F41:N41" si="27">F42+F43+F44</f>
        <v>0</v>
      </c>
      <c r="G41" s="50">
        <f t="shared" si="27"/>
        <v>0</v>
      </c>
      <c r="H41" s="50">
        <f t="shared" si="27"/>
        <v>0</v>
      </c>
      <c r="I41" s="50">
        <f t="shared" si="27"/>
        <v>0</v>
      </c>
      <c r="J41" s="50">
        <f t="shared" si="27"/>
        <v>0</v>
      </c>
      <c r="K41" s="50">
        <f t="shared" si="27"/>
        <v>0</v>
      </c>
      <c r="L41" s="50">
        <f t="shared" si="27"/>
        <v>0</v>
      </c>
      <c r="M41" s="50">
        <f t="shared" si="27"/>
        <v>0</v>
      </c>
      <c r="N41" s="50">
        <f t="shared" si="27"/>
        <v>0</v>
      </c>
    </row>
    <row r="42" spans="1:14" x14ac:dyDescent="0.25">
      <c r="A42" s="51"/>
      <c r="B42" s="51"/>
      <c r="C42" s="52">
        <v>11</v>
      </c>
      <c r="D42" s="49" t="s">
        <v>46</v>
      </c>
      <c r="E42" s="50"/>
      <c r="F42" s="50">
        <f t="shared" si="23"/>
        <v>0</v>
      </c>
      <c r="G42" s="54"/>
      <c r="H42" s="50">
        <f t="shared" ref="H42" si="28">G42/$N$7</f>
        <v>0</v>
      </c>
      <c r="I42" s="54"/>
      <c r="J42" s="50">
        <f t="shared" ref="J42" si="29">I42/$N$7</f>
        <v>0</v>
      </c>
      <c r="K42" s="54"/>
      <c r="L42" s="50">
        <f t="shared" ref="L42" si="30">K42/$N$7</f>
        <v>0</v>
      </c>
      <c r="M42" s="54"/>
      <c r="N42" s="50">
        <f t="shared" ref="N42" si="31">M42/$N$7</f>
        <v>0</v>
      </c>
    </row>
    <row r="43" spans="1:14" x14ac:dyDescent="0.25">
      <c r="A43" s="51"/>
      <c r="B43" s="51"/>
      <c r="C43" s="52">
        <v>12</v>
      </c>
      <c r="D43" s="49" t="s">
        <v>111</v>
      </c>
      <c r="E43" s="50"/>
      <c r="F43" s="50">
        <f t="shared" si="23"/>
        <v>0</v>
      </c>
      <c r="G43" s="50"/>
      <c r="H43" s="50">
        <f t="shared" ref="H43" si="32">G43/$N$7</f>
        <v>0</v>
      </c>
      <c r="I43" s="50"/>
      <c r="J43" s="50">
        <f t="shared" ref="J43" si="33">I43/$N$7</f>
        <v>0</v>
      </c>
      <c r="K43" s="50"/>
      <c r="L43" s="50">
        <f t="shared" ref="L43" si="34">K43/$N$7</f>
        <v>0</v>
      </c>
      <c r="M43" s="50"/>
      <c r="N43" s="50">
        <f t="shared" ref="N43" si="35">M43/$N$7</f>
        <v>0</v>
      </c>
    </row>
    <row r="44" spans="1:14" ht="30.75" customHeight="1" x14ac:dyDescent="0.25">
      <c r="A44" s="51"/>
      <c r="B44" s="51"/>
      <c r="C44" s="52">
        <v>43</v>
      </c>
      <c r="D44" s="49" t="s">
        <v>48</v>
      </c>
      <c r="E44" s="50"/>
      <c r="F44" s="50">
        <f t="shared" si="23"/>
        <v>0</v>
      </c>
      <c r="G44" s="50"/>
      <c r="H44" s="50">
        <f t="shared" ref="H44" si="36">G44/$N$7</f>
        <v>0</v>
      </c>
      <c r="I44" s="50"/>
      <c r="J44" s="50">
        <f t="shared" ref="J44" si="37">I44/$N$7</f>
        <v>0</v>
      </c>
      <c r="K44" s="50"/>
      <c r="L44" s="50">
        <f t="shared" ref="L44" si="38">K44/$N$7</f>
        <v>0</v>
      </c>
      <c r="M44" s="50"/>
      <c r="N44" s="50">
        <f t="shared" ref="N44" si="39">M44/$N$7</f>
        <v>0</v>
      </c>
    </row>
    <row r="45" spans="1:14" ht="25.5" x14ac:dyDescent="0.25">
      <c r="A45" s="56">
        <v>7</v>
      </c>
      <c r="B45" s="57"/>
      <c r="C45" s="58"/>
      <c r="D45" s="59" t="s">
        <v>40</v>
      </c>
      <c r="E45" s="63">
        <f>E46</f>
        <v>0</v>
      </c>
      <c r="F45" s="63">
        <f t="shared" ref="F45:N45" si="40">F46</f>
        <v>0</v>
      </c>
      <c r="G45" s="63">
        <f t="shared" si="40"/>
        <v>0</v>
      </c>
      <c r="H45" s="63">
        <f t="shared" si="40"/>
        <v>0</v>
      </c>
      <c r="I45" s="63">
        <f t="shared" si="40"/>
        <v>0</v>
      </c>
      <c r="J45" s="63">
        <f t="shared" si="40"/>
        <v>0</v>
      </c>
      <c r="K45" s="63">
        <f t="shared" si="40"/>
        <v>0</v>
      </c>
      <c r="L45" s="63">
        <f t="shared" si="40"/>
        <v>0</v>
      </c>
      <c r="M45" s="63">
        <f t="shared" si="40"/>
        <v>0</v>
      </c>
      <c r="N45" s="63">
        <f t="shared" si="40"/>
        <v>0</v>
      </c>
    </row>
    <row r="46" spans="1:14" ht="38.25" x14ac:dyDescent="0.25">
      <c r="A46" s="51"/>
      <c r="B46" s="51">
        <v>72</v>
      </c>
      <c r="C46" s="52"/>
      <c r="D46" s="55" t="s">
        <v>41</v>
      </c>
      <c r="E46" s="50">
        <f>E47</f>
        <v>0</v>
      </c>
      <c r="F46" s="50">
        <f t="shared" ref="F46:N46" si="41">F47</f>
        <v>0</v>
      </c>
      <c r="G46" s="50">
        <f t="shared" si="41"/>
        <v>0</v>
      </c>
      <c r="H46" s="50">
        <f t="shared" si="41"/>
        <v>0</v>
      </c>
      <c r="I46" s="50">
        <f t="shared" si="41"/>
        <v>0</v>
      </c>
      <c r="J46" s="50">
        <f t="shared" si="41"/>
        <v>0</v>
      </c>
      <c r="K46" s="50">
        <f t="shared" si="41"/>
        <v>0</v>
      </c>
      <c r="L46" s="50">
        <f t="shared" si="41"/>
        <v>0</v>
      </c>
      <c r="M46" s="50">
        <f t="shared" si="41"/>
        <v>0</v>
      </c>
      <c r="N46" s="50">
        <f t="shared" si="41"/>
        <v>0</v>
      </c>
    </row>
    <row r="47" spans="1:14" x14ac:dyDescent="0.25">
      <c r="A47" s="10"/>
      <c r="B47" s="10"/>
      <c r="C47" s="11">
        <v>11</v>
      </c>
      <c r="D47" s="9" t="s">
        <v>46</v>
      </c>
      <c r="E47" s="7"/>
      <c r="F47" s="7">
        <f t="shared" ref="F47" si="42">E47/$N$7</f>
        <v>0</v>
      </c>
      <c r="G47" s="8"/>
      <c r="H47" s="8"/>
      <c r="I47" s="8"/>
      <c r="J47" s="8"/>
      <c r="K47" s="8"/>
      <c r="L47" s="8"/>
      <c r="M47" s="8"/>
      <c r="N47" s="8"/>
    </row>
    <row r="48" spans="1:14" x14ac:dyDescent="0.25">
      <c r="A48" s="44"/>
      <c r="B48" s="44"/>
      <c r="C48" s="45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1:16" x14ac:dyDescent="0.25">
      <c r="A49" s="122" t="s">
        <v>42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73"/>
    </row>
    <row r="50" spans="1:16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1"/>
      <c r="L50" s="1"/>
      <c r="M50" s="1"/>
      <c r="N50" s="1"/>
    </row>
    <row r="51" spans="1:16" ht="25.5" x14ac:dyDescent="0.25">
      <c r="A51" s="61" t="s">
        <v>25</v>
      </c>
      <c r="B51" s="62" t="s">
        <v>26</v>
      </c>
      <c r="C51" s="62" t="s">
        <v>27</v>
      </c>
      <c r="D51" s="62" t="s">
        <v>43</v>
      </c>
      <c r="E51" s="62" t="s">
        <v>65</v>
      </c>
      <c r="F51" s="62" t="s">
        <v>69</v>
      </c>
      <c r="G51" s="61" t="s">
        <v>66</v>
      </c>
      <c r="H51" s="61" t="s">
        <v>68</v>
      </c>
      <c r="I51" s="61" t="s">
        <v>67</v>
      </c>
      <c r="J51" s="61" t="s">
        <v>126</v>
      </c>
      <c r="K51" s="61" t="s">
        <v>70</v>
      </c>
      <c r="L51" s="61" t="s">
        <v>32</v>
      </c>
      <c r="M51" s="61" t="s">
        <v>71</v>
      </c>
      <c r="N51" s="61" t="s">
        <v>33</v>
      </c>
      <c r="O51" s="20"/>
      <c r="P51" s="20"/>
    </row>
    <row r="52" spans="1:16" ht="22.5" customHeight="1" x14ac:dyDescent="0.25">
      <c r="A52" s="60">
        <v>3</v>
      </c>
      <c r="B52" s="60"/>
      <c r="C52" s="60"/>
      <c r="D52" s="60" t="s">
        <v>44</v>
      </c>
      <c r="E52" s="63">
        <f>E53+E57+E67+E70+E73</f>
        <v>1423508</v>
      </c>
      <c r="F52" s="63">
        <f t="shared" ref="F52:N52" si="43">F53+F57+F67+F70+F73</f>
        <v>188931.9795606875</v>
      </c>
      <c r="G52" s="63">
        <f t="shared" si="43"/>
        <v>1842600</v>
      </c>
      <c r="H52" s="63">
        <f t="shared" si="43"/>
        <v>244555.04678478994</v>
      </c>
      <c r="I52" s="63">
        <f t="shared" si="43"/>
        <v>2068000</v>
      </c>
      <c r="J52" s="63">
        <f t="shared" si="43"/>
        <v>274470</v>
      </c>
      <c r="K52" s="63">
        <f t="shared" si="43"/>
        <v>2132000</v>
      </c>
      <c r="L52" s="63">
        <f t="shared" si="43"/>
        <v>282966</v>
      </c>
      <c r="M52" s="63">
        <f t="shared" si="43"/>
        <v>2190000</v>
      </c>
      <c r="N52" s="63">
        <f t="shared" si="43"/>
        <v>290665</v>
      </c>
    </row>
    <row r="53" spans="1:16" ht="21.75" customHeight="1" x14ac:dyDescent="0.25">
      <c r="A53" s="48"/>
      <c r="B53" s="49">
        <v>31</v>
      </c>
      <c r="C53" s="49"/>
      <c r="D53" s="49" t="s">
        <v>45</v>
      </c>
      <c r="E53" s="50">
        <f>E54+E55+E56</f>
        <v>457998</v>
      </c>
      <c r="F53" s="50">
        <f t="shared" ref="F53:N53" si="44">F54+F55+F56</f>
        <v>60786.780808281903</v>
      </c>
      <c r="G53" s="50">
        <f t="shared" si="44"/>
        <v>711000</v>
      </c>
      <c r="H53" s="50">
        <f t="shared" si="44"/>
        <v>94365.916782799119</v>
      </c>
      <c r="I53" s="50">
        <f t="shared" si="44"/>
        <v>898000</v>
      </c>
      <c r="J53" s="50">
        <f t="shared" si="44"/>
        <v>119185</v>
      </c>
      <c r="K53" s="50">
        <f t="shared" si="44"/>
        <v>915000</v>
      </c>
      <c r="L53" s="50">
        <f t="shared" si="44"/>
        <v>121441</v>
      </c>
      <c r="M53" s="50">
        <f t="shared" si="44"/>
        <v>930000</v>
      </c>
      <c r="N53" s="50">
        <f t="shared" si="44"/>
        <v>123432</v>
      </c>
    </row>
    <row r="54" spans="1:16" ht="16.5" customHeight="1" x14ac:dyDescent="0.25">
      <c r="A54" s="51"/>
      <c r="B54" s="51"/>
      <c r="C54" s="52">
        <v>11</v>
      </c>
      <c r="D54" s="52" t="s">
        <v>46</v>
      </c>
      <c r="E54" s="50">
        <v>457998</v>
      </c>
      <c r="F54" s="50">
        <f t="shared" ref="F54:H75" si="45">E54/$N$7</f>
        <v>60786.780808281903</v>
      </c>
      <c r="G54" s="54">
        <v>711000</v>
      </c>
      <c r="H54" s="50">
        <f t="shared" si="45"/>
        <v>94365.916782799119</v>
      </c>
      <c r="I54" s="54">
        <v>898000</v>
      </c>
      <c r="J54" s="50">
        <v>119185</v>
      </c>
      <c r="K54" s="54">
        <v>915000</v>
      </c>
      <c r="L54" s="50">
        <v>121441</v>
      </c>
      <c r="M54" s="54">
        <v>930000</v>
      </c>
      <c r="N54" s="50">
        <v>123432</v>
      </c>
    </row>
    <row r="55" spans="1:16" ht="17.25" customHeight="1" x14ac:dyDescent="0.25">
      <c r="A55" s="51"/>
      <c r="B55" s="51"/>
      <c r="C55" s="52">
        <v>12</v>
      </c>
      <c r="D55" s="49" t="s">
        <v>111</v>
      </c>
      <c r="E55" s="50"/>
      <c r="F55" s="50">
        <f t="shared" si="45"/>
        <v>0</v>
      </c>
      <c r="G55" s="54"/>
      <c r="H55" s="50">
        <f t="shared" si="45"/>
        <v>0</v>
      </c>
      <c r="I55" s="54"/>
      <c r="J55" s="50">
        <f t="shared" ref="J55" si="46">I55/$N$7</f>
        <v>0</v>
      </c>
      <c r="K55" s="54"/>
      <c r="L55" s="50">
        <f t="shared" ref="L55" si="47">K55/$N$7</f>
        <v>0</v>
      </c>
      <c r="M55" s="54"/>
      <c r="N55" s="50">
        <f t="shared" ref="N55" si="48">M55/$N$7</f>
        <v>0</v>
      </c>
    </row>
    <row r="56" spans="1:16" ht="17.25" customHeight="1" x14ac:dyDescent="0.25">
      <c r="A56" s="51"/>
      <c r="B56" s="51"/>
      <c r="C56" s="52">
        <v>561</v>
      </c>
      <c r="D56" s="49" t="s">
        <v>112</v>
      </c>
      <c r="E56" s="50"/>
      <c r="F56" s="50">
        <f t="shared" si="45"/>
        <v>0</v>
      </c>
      <c r="G56" s="54"/>
      <c r="H56" s="50">
        <f t="shared" si="45"/>
        <v>0</v>
      </c>
      <c r="I56" s="54"/>
      <c r="J56" s="50">
        <f t="shared" ref="J56" si="49">I56/$N$7</f>
        <v>0</v>
      </c>
      <c r="K56" s="54"/>
      <c r="L56" s="50">
        <f t="shared" ref="L56" si="50">K56/$N$7</f>
        <v>0</v>
      </c>
      <c r="M56" s="54"/>
      <c r="N56" s="50">
        <f t="shared" ref="N56" si="51">M56/$N$7</f>
        <v>0</v>
      </c>
    </row>
    <row r="57" spans="1:16" ht="20.25" customHeight="1" x14ac:dyDescent="0.25">
      <c r="A57" s="51"/>
      <c r="B57" s="51">
        <v>32</v>
      </c>
      <c r="C57" s="52"/>
      <c r="D57" s="51" t="s">
        <v>47</v>
      </c>
      <c r="E57" s="50">
        <f>E58+E59+E60+E61+E62+E63+E64+E65+E66</f>
        <v>958957</v>
      </c>
      <c r="F57" s="50">
        <f t="shared" ref="F57:N57" si="52">F58+F59+F60+F61+F62+F63+F64+F65+F66</f>
        <v>127275.46618886455</v>
      </c>
      <c r="G57" s="50">
        <f t="shared" si="52"/>
        <v>1125600</v>
      </c>
      <c r="H57" s="50">
        <f t="shared" si="52"/>
        <v>149392.79315150308</v>
      </c>
      <c r="I57" s="50">
        <f t="shared" si="52"/>
        <v>1163000</v>
      </c>
      <c r="J57" s="50">
        <f t="shared" si="52"/>
        <v>154356</v>
      </c>
      <c r="K57" s="50">
        <f t="shared" si="52"/>
        <v>1210000</v>
      </c>
      <c r="L57" s="50">
        <f t="shared" si="52"/>
        <v>160596</v>
      </c>
      <c r="M57" s="50">
        <f t="shared" si="52"/>
        <v>1252000</v>
      </c>
      <c r="N57" s="50">
        <f t="shared" si="52"/>
        <v>166171</v>
      </c>
    </row>
    <row r="58" spans="1:16" x14ac:dyDescent="0.25">
      <c r="A58" s="51"/>
      <c r="B58" s="51"/>
      <c r="C58" s="52">
        <v>11</v>
      </c>
      <c r="D58" s="52" t="s">
        <v>46</v>
      </c>
      <c r="E58" s="50">
        <v>958957</v>
      </c>
      <c r="F58" s="50">
        <f t="shared" si="45"/>
        <v>127275.46618886455</v>
      </c>
      <c r="G58" s="54">
        <v>1125600</v>
      </c>
      <c r="H58" s="50">
        <f t="shared" ref="H58" si="53">G58/$N$7</f>
        <v>149392.79315150308</v>
      </c>
      <c r="I58" s="54">
        <v>1163000</v>
      </c>
      <c r="J58" s="50">
        <v>154356</v>
      </c>
      <c r="K58" s="54">
        <v>1210000</v>
      </c>
      <c r="L58" s="50">
        <v>160596</v>
      </c>
      <c r="M58" s="54">
        <v>1252000</v>
      </c>
      <c r="N58" s="50">
        <v>166171</v>
      </c>
    </row>
    <row r="59" spans="1:16" x14ac:dyDescent="0.25">
      <c r="A59" s="51"/>
      <c r="B59" s="51"/>
      <c r="C59" s="52">
        <v>12</v>
      </c>
      <c r="D59" s="49" t="s">
        <v>111</v>
      </c>
      <c r="E59" s="50"/>
      <c r="F59" s="50">
        <f t="shared" si="45"/>
        <v>0</v>
      </c>
      <c r="G59" s="54"/>
      <c r="H59" s="50">
        <f t="shared" ref="H59" si="54">G59/$N$7</f>
        <v>0</v>
      </c>
      <c r="I59" s="54"/>
      <c r="J59" s="50">
        <f t="shared" ref="J59" si="55">I59/$N$7</f>
        <v>0</v>
      </c>
      <c r="K59" s="54"/>
      <c r="L59" s="50">
        <f t="shared" ref="L59" si="56">K59/$N$7</f>
        <v>0</v>
      </c>
      <c r="M59" s="54"/>
      <c r="N59" s="50">
        <f t="shared" ref="N59" si="57">M59/$N$7</f>
        <v>0</v>
      </c>
    </row>
    <row r="60" spans="1:16" x14ac:dyDescent="0.25">
      <c r="A60" s="51"/>
      <c r="B60" s="51"/>
      <c r="C60" s="52">
        <v>31</v>
      </c>
      <c r="D60" s="52" t="s">
        <v>39</v>
      </c>
      <c r="E60" s="50"/>
      <c r="F60" s="50">
        <f t="shared" si="45"/>
        <v>0</v>
      </c>
      <c r="G60" s="54"/>
      <c r="H60" s="50">
        <f t="shared" ref="H60" si="58">G60/$N$7</f>
        <v>0</v>
      </c>
      <c r="I60" s="54"/>
      <c r="J60" s="50">
        <f t="shared" ref="J60" si="59">I60/$N$7</f>
        <v>0</v>
      </c>
      <c r="K60" s="54"/>
      <c r="L60" s="50">
        <f t="shared" ref="L60" si="60">K60/$N$7</f>
        <v>0</v>
      </c>
      <c r="M60" s="54"/>
      <c r="N60" s="50">
        <f t="shared" ref="N60" si="61">M60/$N$7</f>
        <v>0</v>
      </c>
    </row>
    <row r="61" spans="1:16" x14ac:dyDescent="0.25">
      <c r="A61" s="51"/>
      <c r="B61" s="51"/>
      <c r="C61" s="52">
        <v>41</v>
      </c>
      <c r="D61" s="52" t="s">
        <v>117</v>
      </c>
      <c r="E61" s="50"/>
      <c r="F61" s="50">
        <f t="shared" si="45"/>
        <v>0</v>
      </c>
      <c r="G61" s="54"/>
      <c r="H61" s="50">
        <f t="shared" ref="H61" si="62">G61/$N$7</f>
        <v>0</v>
      </c>
      <c r="I61" s="54"/>
      <c r="J61" s="50">
        <f t="shared" ref="J61" si="63">I61/$N$7</f>
        <v>0</v>
      </c>
      <c r="K61" s="54"/>
      <c r="L61" s="50">
        <f t="shared" ref="L61" si="64">K61/$N$7</f>
        <v>0</v>
      </c>
      <c r="M61" s="54"/>
      <c r="N61" s="50">
        <f t="shared" ref="N61" si="65">M61/$N$7</f>
        <v>0</v>
      </c>
    </row>
    <row r="62" spans="1:16" ht="25.5" x14ac:dyDescent="0.25">
      <c r="A62" s="51"/>
      <c r="B62" s="53"/>
      <c r="C62" s="52">
        <v>43</v>
      </c>
      <c r="D62" s="64" t="s">
        <v>48</v>
      </c>
      <c r="E62" s="50"/>
      <c r="F62" s="50">
        <f t="shared" si="45"/>
        <v>0</v>
      </c>
      <c r="G62" s="54"/>
      <c r="H62" s="50">
        <f t="shared" ref="H62" si="66">G62/$N$7</f>
        <v>0</v>
      </c>
      <c r="I62" s="54"/>
      <c r="J62" s="50">
        <f t="shared" ref="J62" si="67">I62/$N$7</f>
        <v>0</v>
      </c>
      <c r="K62" s="54"/>
      <c r="L62" s="50">
        <f t="shared" ref="L62" si="68">K62/$N$7</f>
        <v>0</v>
      </c>
      <c r="M62" s="54"/>
      <c r="N62" s="50">
        <f t="shared" ref="N62" si="69">M62/$N$7</f>
        <v>0</v>
      </c>
    </row>
    <row r="63" spans="1:16" x14ac:dyDescent="0.25">
      <c r="A63" s="51"/>
      <c r="B63" s="53"/>
      <c r="C63" s="52">
        <v>51</v>
      </c>
      <c r="D63" s="52" t="s">
        <v>113</v>
      </c>
      <c r="E63" s="50"/>
      <c r="F63" s="50">
        <f t="shared" si="45"/>
        <v>0</v>
      </c>
      <c r="G63" s="54"/>
      <c r="H63" s="50">
        <f t="shared" ref="H63" si="70">G63/$N$7</f>
        <v>0</v>
      </c>
      <c r="I63" s="54"/>
      <c r="J63" s="50">
        <f t="shared" ref="J63" si="71">I63/$N$7</f>
        <v>0</v>
      </c>
      <c r="K63" s="54"/>
      <c r="L63" s="50">
        <f t="shared" ref="L63" si="72">K63/$N$7</f>
        <v>0</v>
      </c>
      <c r="M63" s="54"/>
      <c r="N63" s="50">
        <f t="shared" ref="N63" si="73">M63/$N$7</f>
        <v>0</v>
      </c>
    </row>
    <row r="64" spans="1:16" x14ac:dyDescent="0.25">
      <c r="A64" s="51"/>
      <c r="B64" s="51"/>
      <c r="C64" s="52">
        <v>52</v>
      </c>
      <c r="D64" s="52" t="s">
        <v>36</v>
      </c>
      <c r="E64" s="50"/>
      <c r="F64" s="50">
        <f t="shared" si="45"/>
        <v>0</v>
      </c>
      <c r="G64" s="54"/>
      <c r="H64" s="50">
        <f t="shared" ref="H64" si="74">G64/$N$7</f>
        <v>0</v>
      </c>
      <c r="I64" s="54"/>
      <c r="J64" s="50">
        <f t="shared" ref="J64" si="75">I64/$N$7</f>
        <v>0</v>
      </c>
      <c r="K64" s="54"/>
      <c r="L64" s="50">
        <f t="shared" ref="L64" si="76">K64/$N$7</f>
        <v>0</v>
      </c>
      <c r="M64" s="54"/>
      <c r="N64" s="50">
        <f t="shared" ref="N64" si="77">M64/$N$7</f>
        <v>0</v>
      </c>
    </row>
    <row r="65" spans="1:14" x14ac:dyDescent="0.25">
      <c r="A65" s="51"/>
      <c r="B65" s="51"/>
      <c r="C65" s="52">
        <v>61</v>
      </c>
      <c r="D65" s="49" t="s">
        <v>108</v>
      </c>
      <c r="E65" s="50"/>
      <c r="F65" s="50">
        <f t="shared" si="45"/>
        <v>0</v>
      </c>
      <c r="G65" s="54"/>
      <c r="H65" s="50">
        <f t="shared" ref="H65" si="78">G65/$N$7</f>
        <v>0</v>
      </c>
      <c r="I65" s="54"/>
      <c r="J65" s="50">
        <f t="shared" ref="J65" si="79">I65/$N$7</f>
        <v>0</v>
      </c>
      <c r="K65" s="54"/>
      <c r="L65" s="50">
        <f t="shared" ref="L65" si="80">K65/$N$7</f>
        <v>0</v>
      </c>
      <c r="M65" s="54"/>
      <c r="N65" s="50">
        <f t="shared" ref="N65" si="81">M65/$N$7</f>
        <v>0</v>
      </c>
    </row>
    <row r="66" spans="1:14" x14ac:dyDescent="0.25">
      <c r="A66" s="51"/>
      <c r="B66" s="51"/>
      <c r="C66" s="52">
        <v>561</v>
      </c>
      <c r="D66" s="49" t="s">
        <v>112</v>
      </c>
      <c r="E66" s="50"/>
      <c r="F66" s="50">
        <f t="shared" si="45"/>
        <v>0</v>
      </c>
      <c r="G66" s="54"/>
      <c r="H66" s="50">
        <f t="shared" ref="H66" si="82">G66/$N$7</f>
        <v>0</v>
      </c>
      <c r="I66" s="54"/>
      <c r="J66" s="50">
        <f t="shared" ref="J66" si="83">I66/$N$7</f>
        <v>0</v>
      </c>
      <c r="K66" s="54"/>
      <c r="L66" s="50">
        <f t="shared" ref="L66" si="84">K66/$N$7</f>
        <v>0</v>
      </c>
      <c r="M66" s="54"/>
      <c r="N66" s="50">
        <f t="shared" ref="N66" si="85">M66/$N$7</f>
        <v>0</v>
      </c>
    </row>
    <row r="67" spans="1:14" ht="20.25" customHeight="1" x14ac:dyDescent="0.25">
      <c r="A67" s="51"/>
      <c r="B67" s="51">
        <v>34</v>
      </c>
      <c r="C67" s="52"/>
      <c r="D67" s="51" t="s">
        <v>114</v>
      </c>
      <c r="E67" s="50">
        <f>E68+E69</f>
        <v>6553</v>
      </c>
      <c r="F67" s="50">
        <f t="shared" ref="F67:N67" si="86">F68+F69</f>
        <v>869.73256354104444</v>
      </c>
      <c r="G67" s="50">
        <f t="shared" si="86"/>
        <v>6000</v>
      </c>
      <c r="H67" s="50">
        <f t="shared" si="86"/>
        <v>796.33685048775624</v>
      </c>
      <c r="I67" s="50">
        <f t="shared" si="86"/>
        <v>7000</v>
      </c>
      <c r="J67" s="50">
        <f t="shared" si="86"/>
        <v>929</v>
      </c>
      <c r="K67" s="50">
        <f t="shared" si="86"/>
        <v>7000</v>
      </c>
      <c r="L67" s="50">
        <f t="shared" si="86"/>
        <v>929</v>
      </c>
      <c r="M67" s="50">
        <f t="shared" si="86"/>
        <v>8000</v>
      </c>
      <c r="N67" s="50">
        <f t="shared" si="86"/>
        <v>1062</v>
      </c>
    </row>
    <row r="68" spans="1:14" x14ac:dyDescent="0.25">
      <c r="A68" s="51"/>
      <c r="B68" s="51"/>
      <c r="C68" s="52">
        <v>11</v>
      </c>
      <c r="D68" s="52" t="s">
        <v>46</v>
      </c>
      <c r="E68" s="50">
        <v>6553</v>
      </c>
      <c r="F68" s="50">
        <f t="shared" si="45"/>
        <v>869.73256354104444</v>
      </c>
      <c r="G68" s="54">
        <v>6000</v>
      </c>
      <c r="H68" s="50">
        <f t="shared" si="45"/>
        <v>796.33685048775624</v>
      </c>
      <c r="I68" s="54">
        <v>7000</v>
      </c>
      <c r="J68" s="50">
        <v>929</v>
      </c>
      <c r="K68" s="54">
        <v>7000</v>
      </c>
      <c r="L68" s="50">
        <v>929</v>
      </c>
      <c r="M68" s="54">
        <v>8000</v>
      </c>
      <c r="N68" s="50">
        <v>1062</v>
      </c>
    </row>
    <row r="69" spans="1:14" x14ac:dyDescent="0.25">
      <c r="A69" s="51"/>
      <c r="B69" s="51"/>
      <c r="C69" s="52">
        <v>31</v>
      </c>
      <c r="D69" s="52" t="s">
        <v>39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</row>
    <row r="70" spans="1:14" ht="36.75" customHeight="1" x14ac:dyDescent="0.25">
      <c r="A70" s="51"/>
      <c r="B70" s="51">
        <v>37</v>
      </c>
      <c r="C70" s="52"/>
      <c r="D70" s="55" t="s">
        <v>115</v>
      </c>
      <c r="E70" s="50">
        <f>E71+E72</f>
        <v>0</v>
      </c>
      <c r="F70" s="50">
        <f t="shared" ref="F70:N70" si="87">F71+F72</f>
        <v>0</v>
      </c>
      <c r="G70" s="50">
        <f t="shared" si="87"/>
        <v>0</v>
      </c>
      <c r="H70" s="50">
        <f t="shared" si="87"/>
        <v>0</v>
      </c>
      <c r="I70" s="50">
        <f t="shared" si="87"/>
        <v>0</v>
      </c>
      <c r="J70" s="50">
        <f t="shared" si="87"/>
        <v>0</v>
      </c>
      <c r="K70" s="50">
        <f t="shared" si="87"/>
        <v>0</v>
      </c>
      <c r="L70" s="50">
        <f t="shared" si="87"/>
        <v>0</v>
      </c>
      <c r="M70" s="50">
        <f t="shared" si="87"/>
        <v>0</v>
      </c>
      <c r="N70" s="50">
        <f t="shared" si="87"/>
        <v>0</v>
      </c>
    </row>
    <row r="71" spans="1:14" x14ac:dyDescent="0.25">
      <c r="A71" s="51"/>
      <c r="B71" s="51"/>
      <c r="C71" s="52">
        <v>11</v>
      </c>
      <c r="D71" s="52" t="s">
        <v>46</v>
      </c>
      <c r="E71" s="50"/>
      <c r="F71" s="50">
        <f t="shared" si="45"/>
        <v>0</v>
      </c>
      <c r="G71" s="54"/>
      <c r="H71" s="50">
        <f t="shared" ref="H71" si="88">G71/$N$7</f>
        <v>0</v>
      </c>
      <c r="I71" s="54"/>
      <c r="J71" s="50">
        <f t="shared" ref="J71" si="89">I71/$N$7</f>
        <v>0</v>
      </c>
      <c r="K71" s="54"/>
      <c r="L71" s="50">
        <f t="shared" ref="L71" si="90">K71/$N$7</f>
        <v>0</v>
      </c>
      <c r="M71" s="54"/>
      <c r="N71" s="50">
        <f t="shared" ref="N71" si="91">M71/$N$7</f>
        <v>0</v>
      </c>
    </row>
    <row r="72" spans="1:14" x14ac:dyDescent="0.25">
      <c r="A72" s="51"/>
      <c r="B72" s="51"/>
      <c r="C72" s="52">
        <v>31</v>
      </c>
      <c r="D72" s="52" t="s">
        <v>39</v>
      </c>
      <c r="E72" s="50"/>
      <c r="F72" s="50">
        <f t="shared" si="45"/>
        <v>0</v>
      </c>
      <c r="G72" s="54"/>
      <c r="H72" s="50">
        <f t="shared" ref="H72" si="92">G72/$N$7</f>
        <v>0</v>
      </c>
      <c r="I72" s="54"/>
      <c r="J72" s="50">
        <f t="shared" ref="J72" si="93">I72/$N$7</f>
        <v>0</v>
      </c>
      <c r="K72" s="54"/>
      <c r="L72" s="50">
        <f t="shared" ref="L72" si="94">K72/$N$7</f>
        <v>0</v>
      </c>
      <c r="M72" s="54"/>
      <c r="N72" s="50">
        <f t="shared" ref="N72" si="95">M72/$N$7</f>
        <v>0</v>
      </c>
    </row>
    <row r="73" spans="1:14" ht="36.75" customHeight="1" x14ac:dyDescent="0.25">
      <c r="A73" s="51"/>
      <c r="B73" s="51">
        <v>38</v>
      </c>
      <c r="C73" s="52"/>
      <c r="D73" s="55" t="s">
        <v>119</v>
      </c>
      <c r="E73" s="50">
        <f>E74+E75</f>
        <v>0</v>
      </c>
      <c r="F73" s="50">
        <f t="shared" ref="F73:N73" si="96">F74+F75</f>
        <v>0</v>
      </c>
      <c r="G73" s="50">
        <f t="shared" si="96"/>
        <v>0</v>
      </c>
      <c r="H73" s="50">
        <f t="shared" si="96"/>
        <v>0</v>
      </c>
      <c r="I73" s="50">
        <f t="shared" si="96"/>
        <v>0</v>
      </c>
      <c r="J73" s="50">
        <f t="shared" si="96"/>
        <v>0</v>
      </c>
      <c r="K73" s="50">
        <f t="shared" si="96"/>
        <v>0</v>
      </c>
      <c r="L73" s="50">
        <f t="shared" si="96"/>
        <v>0</v>
      </c>
      <c r="M73" s="50">
        <f t="shared" si="96"/>
        <v>0</v>
      </c>
      <c r="N73" s="50">
        <f t="shared" si="96"/>
        <v>0</v>
      </c>
    </row>
    <row r="74" spans="1:14" x14ac:dyDescent="0.25">
      <c r="A74" s="10"/>
      <c r="B74" s="10"/>
      <c r="C74" s="11">
        <v>11</v>
      </c>
      <c r="D74" s="11" t="s">
        <v>46</v>
      </c>
      <c r="E74" s="7"/>
      <c r="F74" s="7">
        <f t="shared" si="45"/>
        <v>0</v>
      </c>
      <c r="G74" s="8"/>
      <c r="H74" s="7">
        <f t="shared" ref="H74" si="97">G74/$N$7</f>
        <v>0</v>
      </c>
      <c r="I74" s="8"/>
      <c r="J74" s="7">
        <f t="shared" ref="J74" si="98">I74/$N$7</f>
        <v>0</v>
      </c>
      <c r="K74" s="8"/>
      <c r="L74" s="7">
        <f t="shared" ref="L74" si="99">K74/$N$7</f>
        <v>0</v>
      </c>
      <c r="M74" s="8"/>
      <c r="N74" s="7">
        <f t="shared" ref="N74" si="100">M74/$N$7</f>
        <v>0</v>
      </c>
    </row>
    <row r="75" spans="1:14" x14ac:dyDescent="0.25">
      <c r="A75" s="10"/>
      <c r="B75" s="10"/>
      <c r="C75" s="11">
        <v>41</v>
      </c>
      <c r="D75" s="11" t="s">
        <v>117</v>
      </c>
      <c r="E75" s="7"/>
      <c r="F75" s="7">
        <f t="shared" si="45"/>
        <v>0</v>
      </c>
      <c r="G75" s="8"/>
      <c r="H75" s="7">
        <f t="shared" ref="H75" si="101">G75/$N$7</f>
        <v>0</v>
      </c>
      <c r="I75" s="8"/>
      <c r="J75" s="7">
        <f t="shared" ref="J75" si="102">I75/$N$7</f>
        <v>0</v>
      </c>
      <c r="K75" s="8"/>
      <c r="L75" s="7">
        <f t="shared" ref="L75" si="103">K75/$N$7</f>
        <v>0</v>
      </c>
      <c r="M75" s="8"/>
      <c r="N75" s="7">
        <f t="shared" ref="N75" si="104">M75/$N$7</f>
        <v>0</v>
      </c>
    </row>
    <row r="76" spans="1:14" ht="25.5" x14ac:dyDescent="0.25">
      <c r="A76" s="69">
        <v>4</v>
      </c>
      <c r="B76" s="69"/>
      <c r="C76" s="69"/>
      <c r="D76" s="70" t="s">
        <v>49</v>
      </c>
      <c r="E76" s="71">
        <f>E80+E86+E77</f>
        <v>0</v>
      </c>
      <c r="F76" s="71">
        <f t="shared" ref="F76:N76" si="105">F80+F86+F77</f>
        <v>0</v>
      </c>
      <c r="G76" s="71">
        <f t="shared" si="105"/>
        <v>11000</v>
      </c>
      <c r="H76" s="71">
        <f t="shared" si="105"/>
        <v>1459.9508925608866</v>
      </c>
      <c r="I76" s="71">
        <f t="shared" si="105"/>
        <v>10000</v>
      </c>
      <c r="J76" s="63">
        <f t="shared" si="105"/>
        <v>1328</v>
      </c>
      <c r="K76" s="71">
        <f t="shared" si="105"/>
        <v>10000</v>
      </c>
      <c r="L76" s="71">
        <f t="shared" si="105"/>
        <v>1326</v>
      </c>
      <c r="M76" s="71">
        <f t="shared" si="105"/>
        <v>13000</v>
      </c>
      <c r="N76" s="71">
        <f t="shared" si="105"/>
        <v>1723</v>
      </c>
    </row>
    <row r="77" spans="1:14" ht="38.25" x14ac:dyDescent="0.25">
      <c r="A77" s="49"/>
      <c r="B77" s="49">
        <v>41</v>
      </c>
      <c r="C77" s="49"/>
      <c r="D77" s="65" t="s">
        <v>125</v>
      </c>
      <c r="E77" s="50">
        <f>E78+E79</f>
        <v>0</v>
      </c>
      <c r="F77" s="50">
        <f t="shared" ref="F77:N77" si="106">F78+F79</f>
        <v>0</v>
      </c>
      <c r="G77" s="50">
        <f t="shared" si="106"/>
        <v>0</v>
      </c>
      <c r="H77" s="50">
        <f t="shared" si="106"/>
        <v>0</v>
      </c>
      <c r="I77" s="50">
        <f t="shared" si="106"/>
        <v>0</v>
      </c>
      <c r="J77" s="50">
        <f t="shared" si="106"/>
        <v>0</v>
      </c>
      <c r="K77" s="50">
        <f t="shared" si="106"/>
        <v>0</v>
      </c>
      <c r="L77" s="50">
        <f t="shared" si="106"/>
        <v>0</v>
      </c>
      <c r="M77" s="50">
        <f t="shared" si="106"/>
        <v>0</v>
      </c>
      <c r="N77" s="50">
        <f t="shared" si="106"/>
        <v>0</v>
      </c>
    </row>
    <row r="78" spans="1:14" x14ac:dyDescent="0.25">
      <c r="A78" s="49"/>
      <c r="B78" s="66"/>
      <c r="C78" s="52">
        <v>12</v>
      </c>
      <c r="D78" s="52" t="s">
        <v>111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1:14" x14ac:dyDescent="0.25">
      <c r="A79" s="49"/>
      <c r="B79" s="66"/>
      <c r="C79" s="52">
        <v>561</v>
      </c>
      <c r="D79" s="49" t="s">
        <v>112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4" ht="38.25" x14ac:dyDescent="0.25">
      <c r="A80" s="49"/>
      <c r="B80" s="49">
        <v>42</v>
      </c>
      <c r="C80" s="49"/>
      <c r="D80" s="65" t="s">
        <v>116</v>
      </c>
      <c r="E80" s="50">
        <f>E81+E83+E84+E82+E85</f>
        <v>0</v>
      </c>
      <c r="F80" s="50">
        <f t="shared" ref="F80:N80" si="107">F81+F83+F84+F82+F85</f>
        <v>0</v>
      </c>
      <c r="G80" s="50">
        <f t="shared" si="107"/>
        <v>11000</v>
      </c>
      <c r="H80" s="50">
        <f t="shared" si="107"/>
        <v>1459.9508925608866</v>
      </c>
      <c r="I80" s="50">
        <f t="shared" si="107"/>
        <v>10000</v>
      </c>
      <c r="J80" s="50">
        <f t="shared" si="107"/>
        <v>1328</v>
      </c>
      <c r="K80" s="50">
        <f t="shared" si="107"/>
        <v>10000</v>
      </c>
      <c r="L80" s="50">
        <f t="shared" si="107"/>
        <v>1326</v>
      </c>
      <c r="M80" s="50">
        <f t="shared" si="107"/>
        <v>13000</v>
      </c>
      <c r="N80" s="50">
        <f t="shared" si="107"/>
        <v>1723</v>
      </c>
    </row>
    <row r="81" spans="1:14" x14ac:dyDescent="0.25">
      <c r="A81" s="49"/>
      <c r="B81" s="49"/>
      <c r="C81" s="52">
        <v>11</v>
      </c>
      <c r="D81" s="52" t="s">
        <v>46</v>
      </c>
      <c r="E81" s="50"/>
      <c r="F81" s="50">
        <f t="shared" ref="F81:H88" si="108">E81/$N$7</f>
        <v>0</v>
      </c>
      <c r="G81" s="54">
        <v>11000</v>
      </c>
      <c r="H81" s="50">
        <f t="shared" si="108"/>
        <v>1459.9508925608866</v>
      </c>
      <c r="I81" s="54">
        <v>10000</v>
      </c>
      <c r="J81" s="50">
        <v>1328</v>
      </c>
      <c r="K81" s="54">
        <v>10000</v>
      </c>
      <c r="L81" s="50">
        <v>1326</v>
      </c>
      <c r="M81" s="68">
        <v>13000</v>
      </c>
      <c r="N81" s="50">
        <v>1723</v>
      </c>
    </row>
    <row r="82" spans="1:14" x14ac:dyDescent="0.25">
      <c r="A82" s="49"/>
      <c r="B82" s="49"/>
      <c r="C82" s="52">
        <v>12</v>
      </c>
      <c r="D82" s="49" t="s">
        <v>111</v>
      </c>
      <c r="E82" s="50"/>
      <c r="F82" s="50"/>
      <c r="G82" s="54"/>
      <c r="H82" s="50"/>
      <c r="I82" s="54"/>
      <c r="J82" s="50"/>
      <c r="K82" s="54"/>
      <c r="L82" s="50"/>
      <c r="M82" s="68"/>
      <c r="N82" s="50"/>
    </row>
    <row r="83" spans="1:14" x14ac:dyDescent="0.25">
      <c r="A83" s="51"/>
      <c r="B83" s="51"/>
      <c r="C83" s="52">
        <v>31</v>
      </c>
      <c r="D83" s="52" t="s">
        <v>39</v>
      </c>
      <c r="E83" s="50"/>
      <c r="F83" s="50">
        <f t="shared" si="108"/>
        <v>0</v>
      </c>
      <c r="G83" s="54"/>
      <c r="H83" s="50">
        <f t="shared" si="108"/>
        <v>0</v>
      </c>
      <c r="I83" s="54"/>
      <c r="J83" s="50">
        <f t="shared" ref="J83" si="109">I83/$N$7</f>
        <v>0</v>
      </c>
      <c r="K83" s="54"/>
      <c r="L83" s="50">
        <f t="shared" ref="L83" si="110">K83/$N$7</f>
        <v>0</v>
      </c>
      <c r="M83" s="54"/>
      <c r="N83" s="50">
        <f t="shared" ref="N83" si="111">M83/$N$7</f>
        <v>0</v>
      </c>
    </row>
    <row r="84" spans="1:14" ht="25.5" x14ac:dyDescent="0.25">
      <c r="A84" s="51"/>
      <c r="B84" s="51"/>
      <c r="C84" s="52">
        <v>43</v>
      </c>
      <c r="D84" s="64" t="s">
        <v>48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</row>
    <row r="85" spans="1:14" x14ac:dyDescent="0.25">
      <c r="A85" s="51"/>
      <c r="B85" s="51"/>
      <c r="C85" s="52">
        <v>561</v>
      </c>
      <c r="D85" s="49" t="s">
        <v>112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ht="51" customHeight="1" x14ac:dyDescent="0.25">
      <c r="A86" s="49"/>
      <c r="B86" s="49">
        <v>45</v>
      </c>
      <c r="C86" s="49"/>
      <c r="D86" s="65" t="s">
        <v>118</v>
      </c>
      <c r="E86" s="50">
        <f>E87+E88</f>
        <v>0</v>
      </c>
      <c r="F86" s="50">
        <f t="shared" ref="F86:N86" si="112">F87+F88</f>
        <v>0</v>
      </c>
      <c r="G86" s="50">
        <f t="shared" si="112"/>
        <v>0</v>
      </c>
      <c r="H86" s="50">
        <f t="shared" si="112"/>
        <v>0</v>
      </c>
      <c r="I86" s="50">
        <f t="shared" si="112"/>
        <v>0</v>
      </c>
      <c r="J86" s="50">
        <f t="shared" si="112"/>
        <v>0</v>
      </c>
      <c r="K86" s="50">
        <f t="shared" si="112"/>
        <v>0</v>
      </c>
      <c r="L86" s="50">
        <f t="shared" si="112"/>
        <v>0</v>
      </c>
      <c r="M86" s="50">
        <f t="shared" si="112"/>
        <v>0</v>
      </c>
      <c r="N86" s="50">
        <f t="shared" si="112"/>
        <v>0</v>
      </c>
    </row>
    <row r="87" spans="1:14" x14ac:dyDescent="0.25">
      <c r="A87" s="49"/>
      <c r="B87" s="49"/>
      <c r="C87" s="52">
        <v>11</v>
      </c>
      <c r="D87" s="52" t="s">
        <v>46</v>
      </c>
      <c r="E87" s="50"/>
      <c r="F87" s="50">
        <f t="shared" si="108"/>
        <v>0</v>
      </c>
      <c r="G87" s="54"/>
      <c r="H87" s="50">
        <f t="shared" ref="H87" si="113">G87/$N$7</f>
        <v>0</v>
      </c>
      <c r="I87" s="54"/>
      <c r="J87" s="50">
        <f t="shared" ref="J87" si="114">I87/$N$7</f>
        <v>0</v>
      </c>
      <c r="K87" s="54"/>
      <c r="L87" s="50">
        <f t="shared" ref="L87" si="115">K87/$N$7</f>
        <v>0</v>
      </c>
      <c r="M87" s="68"/>
      <c r="N87" s="50">
        <f t="shared" ref="N87" si="116">M87/$N$7</f>
        <v>0</v>
      </c>
    </row>
    <row r="88" spans="1:14" x14ac:dyDescent="0.25">
      <c r="A88" s="10"/>
      <c r="B88" s="10"/>
      <c r="C88" s="11">
        <v>31</v>
      </c>
      <c r="D88" s="11" t="s">
        <v>39</v>
      </c>
      <c r="E88" s="7"/>
      <c r="F88" s="7">
        <f t="shared" si="108"/>
        <v>0</v>
      </c>
      <c r="G88" s="8"/>
      <c r="H88" s="7">
        <f t="shared" ref="H88" si="117">G88/$N$7</f>
        <v>0</v>
      </c>
      <c r="I88" s="8"/>
      <c r="J88" s="7">
        <f t="shared" ref="J88" si="118">I88/$N$7</f>
        <v>0</v>
      </c>
      <c r="K88" s="8"/>
      <c r="L88" s="7">
        <f t="shared" ref="L88" si="119">K88/$N$7</f>
        <v>0</v>
      </c>
      <c r="M88" s="8"/>
      <c r="N88" s="7">
        <f t="shared" ref="N88" si="120">M88/$N$7</f>
        <v>0</v>
      </c>
    </row>
  </sheetData>
  <mergeCells count="4">
    <mergeCell ref="A2:M2"/>
    <mergeCell ref="A4:M4"/>
    <mergeCell ref="A6:M6"/>
    <mergeCell ref="A49:M49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2"/>
  <sheetViews>
    <sheetView workbookViewId="0">
      <selection activeCell="I41" sqref="I41:I42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x14ac:dyDescent="0.25">
      <c r="A1" s="22"/>
      <c r="B1" s="22"/>
      <c r="C1" s="22"/>
      <c r="D1" s="22"/>
      <c r="E1" s="22"/>
      <c r="F1" s="22"/>
      <c r="G1" s="22"/>
      <c r="H1" s="23"/>
      <c r="I1" s="23"/>
      <c r="J1" s="23"/>
      <c r="K1" s="23"/>
    </row>
    <row r="2" spans="1:11" x14ac:dyDescent="0.25">
      <c r="A2" s="106" t="s">
        <v>50</v>
      </c>
      <c r="B2" s="126"/>
      <c r="C2" s="126"/>
      <c r="D2" s="126"/>
      <c r="E2" s="126"/>
      <c r="F2" s="126"/>
      <c r="G2" s="126"/>
      <c r="H2" s="126"/>
      <c r="I2" s="126"/>
      <c r="J2" s="126"/>
      <c r="K2" s="21"/>
    </row>
    <row r="3" spans="1:11" x14ac:dyDescent="0.25">
      <c r="A3" s="22"/>
      <c r="B3" s="22"/>
      <c r="C3" s="22"/>
      <c r="D3" s="22"/>
      <c r="E3" s="22"/>
      <c r="F3" s="22"/>
      <c r="G3" s="22"/>
      <c r="H3" s="23"/>
      <c r="I3" s="23"/>
      <c r="J3" s="23"/>
      <c r="K3" s="23"/>
    </row>
    <row r="4" spans="1:11" ht="30" x14ac:dyDescent="0.25">
      <c r="A4" s="84" t="s">
        <v>51</v>
      </c>
      <c r="B4" s="85" t="s">
        <v>93</v>
      </c>
      <c r="C4" s="85" t="s">
        <v>94</v>
      </c>
      <c r="D4" s="84" t="s">
        <v>95</v>
      </c>
      <c r="E4" s="84" t="s">
        <v>96</v>
      </c>
      <c r="F4" s="84" t="s">
        <v>97</v>
      </c>
      <c r="G4" s="84" t="s">
        <v>126</v>
      </c>
      <c r="H4" s="84" t="s">
        <v>98</v>
      </c>
      <c r="I4" s="84" t="s">
        <v>131</v>
      </c>
      <c r="J4" s="84" t="s">
        <v>99</v>
      </c>
      <c r="K4" s="84" t="s">
        <v>132</v>
      </c>
    </row>
    <row r="5" spans="1:11" ht="15.75" customHeight="1" x14ac:dyDescent="0.25">
      <c r="A5" s="77" t="s">
        <v>52</v>
      </c>
      <c r="B5" s="78">
        <f>B6+B9+B11+B14+B18</f>
        <v>1423508</v>
      </c>
      <c r="C5" s="79" t="e">
        <f>B5/$K$3</f>
        <v>#DIV/0!</v>
      </c>
      <c r="D5" s="78">
        <f>D6+D9+D11+D14+D18</f>
        <v>1853600</v>
      </c>
      <c r="E5" s="79" t="e">
        <f>D5/$K$3</f>
        <v>#DIV/0!</v>
      </c>
      <c r="F5" s="78">
        <f>F6+F9+F11+F14+F18</f>
        <v>2078000</v>
      </c>
      <c r="G5" s="78">
        <v>275798</v>
      </c>
      <c r="H5" s="78">
        <f>H6+H9+H11+H14+H18</f>
        <v>2142000</v>
      </c>
      <c r="I5" s="78">
        <v>284292</v>
      </c>
      <c r="J5" s="78">
        <f>J6+J9+J11+J14+J18</f>
        <v>2203000</v>
      </c>
      <c r="K5" s="78">
        <v>292388</v>
      </c>
    </row>
    <row r="6" spans="1:11" ht="15.75" customHeight="1" x14ac:dyDescent="0.25">
      <c r="A6" s="77" t="s">
        <v>53</v>
      </c>
      <c r="B6" s="78">
        <f>B7+B8</f>
        <v>1423508</v>
      </c>
      <c r="C6" s="79" t="e">
        <f t="shared" ref="C6:E19" si="0">B6/$K$3</f>
        <v>#DIV/0!</v>
      </c>
      <c r="D6" s="78">
        <f>D7+D8</f>
        <v>1853600</v>
      </c>
      <c r="E6" s="79" t="e">
        <f t="shared" si="0"/>
        <v>#DIV/0!</v>
      </c>
      <c r="F6" s="78">
        <f>F7+F8</f>
        <v>2078000</v>
      </c>
      <c r="G6" s="78">
        <v>275798</v>
      </c>
      <c r="H6" s="78">
        <f>H7+H8</f>
        <v>2142000</v>
      </c>
      <c r="I6" s="78">
        <v>284292</v>
      </c>
      <c r="J6" s="78">
        <f>J7+J8</f>
        <v>2203000</v>
      </c>
      <c r="K6" s="78">
        <v>292388</v>
      </c>
    </row>
    <row r="7" spans="1:11" x14ac:dyDescent="0.25">
      <c r="A7" s="80" t="s">
        <v>54</v>
      </c>
      <c r="B7" s="79">
        <v>1423508</v>
      </c>
      <c r="C7" s="79" t="e">
        <f t="shared" si="0"/>
        <v>#DIV/0!</v>
      </c>
      <c r="D7" s="79">
        <v>1853600</v>
      </c>
      <c r="E7" s="79" t="e">
        <f t="shared" si="0"/>
        <v>#DIV/0!</v>
      </c>
      <c r="F7" s="79">
        <v>2078000</v>
      </c>
      <c r="G7" s="79">
        <v>275798</v>
      </c>
      <c r="H7" s="79">
        <v>2142000</v>
      </c>
      <c r="I7" s="79">
        <v>284292</v>
      </c>
      <c r="J7" s="79">
        <v>2203000</v>
      </c>
      <c r="K7" s="79">
        <v>292388</v>
      </c>
    </row>
    <row r="8" spans="1:11" x14ac:dyDescent="0.25">
      <c r="A8" s="81" t="s">
        <v>55</v>
      </c>
      <c r="B8" s="79"/>
      <c r="C8" s="79" t="e">
        <f t="shared" si="0"/>
        <v>#DIV/0!</v>
      </c>
      <c r="D8" s="79"/>
      <c r="E8" s="79" t="e">
        <f t="shared" si="0"/>
        <v>#DIV/0!</v>
      </c>
      <c r="F8" s="79"/>
      <c r="G8" s="79">
        <v>0</v>
      </c>
      <c r="H8" s="79"/>
      <c r="I8" s="79">
        <f>H8</f>
        <v>0</v>
      </c>
      <c r="J8" s="79"/>
      <c r="K8" s="79">
        <f>J8</f>
        <v>0</v>
      </c>
    </row>
    <row r="9" spans="1:11" x14ac:dyDescent="0.25">
      <c r="A9" s="77" t="s">
        <v>56</v>
      </c>
      <c r="B9" s="78">
        <f>B10</f>
        <v>0</v>
      </c>
      <c r="C9" s="79" t="e">
        <f t="shared" si="0"/>
        <v>#DIV/0!</v>
      </c>
      <c r="D9" s="78">
        <f>D10</f>
        <v>0</v>
      </c>
      <c r="E9" s="79" t="e">
        <f t="shared" si="0"/>
        <v>#DIV/0!</v>
      </c>
      <c r="F9" s="78">
        <f>F10</f>
        <v>0</v>
      </c>
      <c r="G9" s="78">
        <v>0</v>
      </c>
      <c r="H9" s="78">
        <f>H10</f>
        <v>0</v>
      </c>
      <c r="I9" s="78">
        <f t="shared" ref="I9:I10" si="1">H9</f>
        <v>0</v>
      </c>
      <c r="J9" s="78">
        <f>J10</f>
        <v>0</v>
      </c>
      <c r="K9" s="78">
        <f t="shared" ref="K9:K10" si="2">J9</f>
        <v>0</v>
      </c>
    </row>
    <row r="10" spans="1:11" x14ac:dyDescent="0.25">
      <c r="A10" s="82" t="s">
        <v>57</v>
      </c>
      <c r="B10" s="79"/>
      <c r="C10" s="79" t="e">
        <f t="shared" si="0"/>
        <v>#DIV/0!</v>
      </c>
      <c r="D10" s="79"/>
      <c r="E10" s="79" t="e">
        <f t="shared" si="0"/>
        <v>#DIV/0!</v>
      </c>
      <c r="F10" s="79"/>
      <c r="G10" s="79">
        <v>0</v>
      </c>
      <c r="H10" s="79"/>
      <c r="I10" s="79">
        <f t="shared" si="1"/>
        <v>0</v>
      </c>
      <c r="J10" s="79"/>
      <c r="K10" s="79">
        <f t="shared" si="2"/>
        <v>0</v>
      </c>
    </row>
    <row r="11" spans="1:11" x14ac:dyDescent="0.25">
      <c r="A11" s="77" t="s">
        <v>100</v>
      </c>
      <c r="B11" s="78">
        <f>B13+B12</f>
        <v>0</v>
      </c>
      <c r="C11" s="78" t="e">
        <f t="shared" ref="C11:J11" si="3">C13+C12</f>
        <v>#DIV/0!</v>
      </c>
      <c r="D11" s="78">
        <f t="shared" si="3"/>
        <v>0</v>
      </c>
      <c r="E11" s="78" t="e">
        <f t="shared" si="3"/>
        <v>#DIV/0!</v>
      </c>
      <c r="F11" s="78">
        <f t="shared" si="3"/>
        <v>0</v>
      </c>
      <c r="G11" s="78">
        <f t="shared" si="3"/>
        <v>0</v>
      </c>
      <c r="H11" s="78">
        <f t="shared" si="3"/>
        <v>0</v>
      </c>
      <c r="I11" s="78">
        <f t="shared" si="3"/>
        <v>0</v>
      </c>
      <c r="J11" s="78">
        <f t="shared" si="3"/>
        <v>0</v>
      </c>
      <c r="K11" s="78">
        <f>K13+K12</f>
        <v>0</v>
      </c>
    </row>
    <row r="12" spans="1:11" x14ac:dyDescent="0.25">
      <c r="A12" s="81" t="s">
        <v>122</v>
      </c>
      <c r="B12" s="78"/>
      <c r="C12" s="79"/>
      <c r="D12" s="78"/>
      <c r="E12" s="79"/>
      <c r="F12" s="78"/>
      <c r="G12" s="79"/>
      <c r="H12" s="78"/>
      <c r="I12" s="79"/>
      <c r="J12" s="78"/>
      <c r="K12" s="79"/>
    </row>
    <row r="13" spans="1:11" x14ac:dyDescent="0.25">
      <c r="A13" s="81" t="s">
        <v>101</v>
      </c>
      <c r="B13" s="79"/>
      <c r="C13" s="79" t="e">
        <f t="shared" si="0"/>
        <v>#DIV/0!</v>
      </c>
      <c r="D13" s="79"/>
      <c r="E13" s="79" t="e">
        <f t="shared" si="0"/>
        <v>#DIV/0!</v>
      </c>
      <c r="F13" s="79"/>
      <c r="G13" s="79">
        <f>F13</f>
        <v>0</v>
      </c>
      <c r="H13" s="79"/>
      <c r="I13" s="79">
        <f>H13</f>
        <v>0</v>
      </c>
      <c r="J13" s="79"/>
      <c r="K13" s="79">
        <f>J13</f>
        <v>0</v>
      </c>
    </row>
    <row r="14" spans="1:11" x14ac:dyDescent="0.25">
      <c r="A14" s="77" t="s">
        <v>102</v>
      </c>
      <c r="B14" s="78">
        <f>B15+B16+B17</f>
        <v>0</v>
      </c>
      <c r="C14" s="79" t="e">
        <f t="shared" si="0"/>
        <v>#DIV/0!</v>
      </c>
      <c r="D14" s="78">
        <f>D15+D16+D17</f>
        <v>0</v>
      </c>
      <c r="E14" s="79" t="e">
        <f t="shared" si="0"/>
        <v>#DIV/0!</v>
      </c>
      <c r="F14" s="78">
        <f>F15+F16+F17</f>
        <v>0</v>
      </c>
      <c r="G14" s="78">
        <f>F14</f>
        <v>0</v>
      </c>
      <c r="H14" s="78">
        <f>H15+H16+H17</f>
        <v>0</v>
      </c>
      <c r="I14" s="78">
        <f>H14</f>
        <v>0</v>
      </c>
      <c r="J14" s="78">
        <f>J15+J16+J17</f>
        <v>0</v>
      </c>
      <c r="K14" s="78">
        <f>J14</f>
        <v>0</v>
      </c>
    </row>
    <row r="15" spans="1:11" x14ac:dyDescent="0.25">
      <c r="A15" s="81" t="s">
        <v>103</v>
      </c>
      <c r="B15" s="79"/>
      <c r="C15" s="79" t="e">
        <f t="shared" si="0"/>
        <v>#DIV/0!</v>
      </c>
      <c r="D15" s="79"/>
      <c r="E15" s="79" t="e">
        <f t="shared" si="0"/>
        <v>#DIV/0!</v>
      </c>
      <c r="F15" s="79"/>
      <c r="G15" s="79">
        <f>F15</f>
        <v>0</v>
      </c>
      <c r="H15" s="79"/>
      <c r="I15" s="79">
        <f>H15</f>
        <v>0</v>
      </c>
      <c r="J15" s="79"/>
      <c r="K15" s="79">
        <f>J15</f>
        <v>0</v>
      </c>
    </row>
    <row r="16" spans="1:11" x14ac:dyDescent="0.25">
      <c r="A16" s="81" t="s">
        <v>104</v>
      </c>
      <c r="B16" s="79"/>
      <c r="C16" s="79" t="e">
        <f t="shared" si="0"/>
        <v>#DIV/0!</v>
      </c>
      <c r="D16" s="79"/>
      <c r="E16" s="79" t="e">
        <f t="shared" si="0"/>
        <v>#DIV/0!</v>
      </c>
      <c r="F16" s="79"/>
      <c r="G16" s="79">
        <f t="shared" ref="G16:G17" si="4">F16</f>
        <v>0</v>
      </c>
      <c r="H16" s="79"/>
      <c r="I16" s="79">
        <f t="shared" ref="I16:I17" si="5">H16</f>
        <v>0</v>
      </c>
      <c r="J16" s="79"/>
      <c r="K16" s="79">
        <f t="shared" ref="K16:K17" si="6">J16</f>
        <v>0</v>
      </c>
    </row>
    <row r="17" spans="1:11" ht="28.5" x14ac:dyDescent="0.25">
      <c r="A17" s="82" t="s">
        <v>105</v>
      </c>
      <c r="B17" s="79"/>
      <c r="C17" s="79" t="e">
        <f t="shared" si="0"/>
        <v>#DIV/0!</v>
      </c>
      <c r="D17" s="79"/>
      <c r="E17" s="79" t="e">
        <f t="shared" si="0"/>
        <v>#DIV/0!</v>
      </c>
      <c r="F17" s="79"/>
      <c r="G17" s="79">
        <f t="shared" si="4"/>
        <v>0</v>
      </c>
      <c r="H17" s="79"/>
      <c r="I17" s="79">
        <f t="shared" si="5"/>
        <v>0</v>
      </c>
      <c r="J17" s="79"/>
      <c r="K17" s="79">
        <f t="shared" si="6"/>
        <v>0</v>
      </c>
    </row>
    <row r="18" spans="1:11" x14ac:dyDescent="0.25">
      <c r="A18" s="77" t="s">
        <v>106</v>
      </c>
      <c r="B18" s="78">
        <f>B19</f>
        <v>0</v>
      </c>
      <c r="C18" s="79" t="e">
        <f t="shared" si="0"/>
        <v>#DIV/0!</v>
      </c>
      <c r="D18" s="78">
        <f>D19</f>
        <v>0</v>
      </c>
      <c r="E18" s="79" t="e">
        <f t="shared" si="0"/>
        <v>#DIV/0!</v>
      </c>
      <c r="F18" s="78">
        <f>F19</f>
        <v>0</v>
      </c>
      <c r="G18" s="78">
        <f>F18</f>
        <v>0</v>
      </c>
      <c r="H18" s="78">
        <f>H19</f>
        <v>0</v>
      </c>
      <c r="I18" s="78">
        <f>H18</f>
        <v>0</v>
      </c>
      <c r="J18" s="78">
        <f>J19</f>
        <v>0</v>
      </c>
      <c r="K18" s="78">
        <f>J18</f>
        <v>0</v>
      </c>
    </row>
    <row r="19" spans="1:11" x14ac:dyDescent="0.25">
      <c r="A19" s="83" t="s">
        <v>107</v>
      </c>
      <c r="B19" s="79"/>
      <c r="C19" s="79" t="e">
        <f t="shared" si="0"/>
        <v>#DIV/0!</v>
      </c>
      <c r="D19" s="79"/>
      <c r="E19" s="79" t="e">
        <f t="shared" si="0"/>
        <v>#DIV/0!</v>
      </c>
      <c r="F19" s="79"/>
      <c r="G19" s="79">
        <f>F19</f>
        <v>0</v>
      </c>
      <c r="H19" s="79"/>
      <c r="I19" s="79">
        <f>H19</f>
        <v>0</v>
      </c>
      <c r="J19" s="79"/>
      <c r="K19" s="79">
        <f>J19</f>
        <v>0</v>
      </c>
    </row>
    <row r="20" spans="1:1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</sheetData>
  <mergeCells count="1">
    <mergeCell ref="A2:J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workbookViewId="0">
      <selection activeCell="G26" sqref="G26:G27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</row>
    <row r="2" spans="1:11" x14ac:dyDescent="0.25">
      <c r="A2" s="106" t="s">
        <v>58</v>
      </c>
      <c r="B2" s="106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25">
      <c r="A3" s="75"/>
      <c r="B3" s="75"/>
      <c r="C3" s="75"/>
      <c r="D3" s="75"/>
      <c r="E3" s="75"/>
      <c r="F3" s="75"/>
      <c r="G3" s="75"/>
      <c r="H3" s="76"/>
      <c r="I3" s="76"/>
      <c r="J3" s="76"/>
      <c r="K3" s="76"/>
    </row>
    <row r="4" spans="1:11" ht="30" x14ac:dyDescent="0.25">
      <c r="A4" s="84" t="s">
        <v>51</v>
      </c>
      <c r="B4" s="85" t="s">
        <v>75</v>
      </c>
      <c r="C4" s="85" t="s">
        <v>76</v>
      </c>
      <c r="D4" s="84" t="s">
        <v>77</v>
      </c>
      <c r="E4" s="84" t="s">
        <v>78</v>
      </c>
      <c r="F4" s="84" t="s">
        <v>79</v>
      </c>
      <c r="G4" s="84" t="s">
        <v>126</v>
      </c>
      <c r="H4" s="84" t="s">
        <v>80</v>
      </c>
      <c r="I4" s="84" t="s">
        <v>134</v>
      </c>
      <c r="J4" s="84" t="s">
        <v>81</v>
      </c>
      <c r="K4" s="84" t="s">
        <v>132</v>
      </c>
    </row>
    <row r="5" spans="1:11" ht="15.75" customHeight="1" x14ac:dyDescent="0.25">
      <c r="A5" s="77" t="s">
        <v>52</v>
      </c>
      <c r="B5" s="79">
        <f t="shared" ref="B5:K5" si="0">B6+B10</f>
        <v>1423508</v>
      </c>
      <c r="C5" s="79">
        <f t="shared" si="0"/>
        <v>188931.9795606875</v>
      </c>
      <c r="D5" s="79">
        <f t="shared" si="0"/>
        <v>1853600</v>
      </c>
      <c r="E5" s="79">
        <f t="shared" si="0"/>
        <v>246014.99767735085</v>
      </c>
      <c r="F5" s="79">
        <f t="shared" si="0"/>
        <v>2078000</v>
      </c>
      <c r="G5" s="79">
        <f t="shared" si="0"/>
        <v>275798</v>
      </c>
      <c r="H5" s="79">
        <f t="shared" si="0"/>
        <v>2142000</v>
      </c>
      <c r="I5" s="79">
        <f t="shared" si="0"/>
        <v>284292</v>
      </c>
      <c r="J5" s="79">
        <f t="shared" si="0"/>
        <v>2203000</v>
      </c>
      <c r="K5" s="79">
        <f t="shared" si="0"/>
        <v>292388</v>
      </c>
    </row>
    <row r="6" spans="1:11" ht="15.75" customHeight="1" x14ac:dyDescent="0.25">
      <c r="A6" s="77" t="s">
        <v>82</v>
      </c>
      <c r="B6" s="79">
        <f>B7+B8+B9</f>
        <v>1423508</v>
      </c>
      <c r="C6" s="79">
        <f t="shared" ref="C6:K6" si="1">C7+C8+C9</f>
        <v>188931.9795606875</v>
      </c>
      <c r="D6" s="79">
        <f t="shared" si="1"/>
        <v>1853600</v>
      </c>
      <c r="E6" s="79">
        <f t="shared" si="1"/>
        <v>246014.99767735085</v>
      </c>
      <c r="F6" s="79">
        <f t="shared" si="1"/>
        <v>2078000</v>
      </c>
      <c r="G6" s="79">
        <f t="shared" si="1"/>
        <v>275798</v>
      </c>
      <c r="H6" s="79">
        <f t="shared" si="1"/>
        <v>2142000</v>
      </c>
      <c r="I6" s="79">
        <f t="shared" si="1"/>
        <v>284292</v>
      </c>
      <c r="J6" s="79">
        <f t="shared" si="1"/>
        <v>2203000</v>
      </c>
      <c r="K6" s="79">
        <f t="shared" si="1"/>
        <v>292388</v>
      </c>
    </row>
    <row r="7" spans="1:11" x14ac:dyDescent="0.25">
      <c r="A7" s="91" t="s">
        <v>83</v>
      </c>
      <c r="B7" s="79">
        <v>1423508</v>
      </c>
      <c r="C7" s="79">
        <f>B7/7.5345</f>
        <v>188931.9795606875</v>
      </c>
      <c r="D7" s="92">
        <v>1853600</v>
      </c>
      <c r="E7" s="92">
        <f>D7/7.5345</f>
        <v>246014.99767735085</v>
      </c>
      <c r="F7" s="92">
        <v>2078000</v>
      </c>
      <c r="G7" s="92">
        <v>275798</v>
      </c>
      <c r="H7" s="92">
        <v>2142000</v>
      </c>
      <c r="I7" s="92">
        <v>284292</v>
      </c>
      <c r="J7" s="92">
        <v>2203000</v>
      </c>
      <c r="K7" s="92">
        <v>292388</v>
      </c>
    </row>
    <row r="8" spans="1:11" x14ac:dyDescent="0.25">
      <c r="A8" s="93" t="s">
        <v>84</v>
      </c>
      <c r="B8" s="79"/>
      <c r="C8" s="79">
        <f>B8/7.5345</f>
        <v>0</v>
      </c>
      <c r="D8" s="92"/>
      <c r="E8" s="92">
        <f t="shared" ref="E8:E11" si="2">D8/7.5345</f>
        <v>0</v>
      </c>
      <c r="F8" s="92"/>
      <c r="G8" s="92">
        <f t="shared" ref="G8:G11" si="3">F8/7.5345</f>
        <v>0</v>
      </c>
      <c r="H8" s="92"/>
      <c r="I8" s="92">
        <f t="shared" ref="I8:I11" si="4">H8/7.5345</f>
        <v>0</v>
      </c>
      <c r="J8" s="92"/>
      <c r="K8" s="92">
        <f t="shared" ref="K8:K11" si="5">J8/7.5345</f>
        <v>0</v>
      </c>
    </row>
    <row r="9" spans="1:11" x14ac:dyDescent="0.25">
      <c r="A9" s="93" t="s">
        <v>85</v>
      </c>
      <c r="B9" s="79"/>
      <c r="C9" s="79">
        <f>B9/7.5345</f>
        <v>0</v>
      </c>
      <c r="D9" s="92"/>
      <c r="E9" s="92">
        <f t="shared" si="2"/>
        <v>0</v>
      </c>
      <c r="F9" s="92"/>
      <c r="G9" s="92">
        <f t="shared" si="3"/>
        <v>0</v>
      </c>
      <c r="H9" s="92"/>
      <c r="I9" s="92">
        <f t="shared" si="4"/>
        <v>0</v>
      </c>
      <c r="J9" s="92"/>
      <c r="K9" s="92">
        <f t="shared" si="5"/>
        <v>0</v>
      </c>
    </row>
    <row r="10" spans="1:11" x14ac:dyDescent="0.25">
      <c r="A10" s="77" t="s">
        <v>123</v>
      </c>
      <c r="B10" s="79">
        <f>B11</f>
        <v>0</v>
      </c>
      <c r="C10" s="79">
        <f t="shared" ref="C10:K10" si="6">C11</f>
        <v>0</v>
      </c>
      <c r="D10" s="79">
        <f t="shared" si="6"/>
        <v>0</v>
      </c>
      <c r="E10" s="79">
        <f t="shared" si="6"/>
        <v>0</v>
      </c>
      <c r="F10" s="79">
        <f t="shared" si="6"/>
        <v>0</v>
      </c>
      <c r="G10" s="79">
        <f t="shared" si="6"/>
        <v>0</v>
      </c>
      <c r="H10" s="79">
        <f t="shared" si="6"/>
        <v>0</v>
      </c>
      <c r="I10" s="79">
        <f t="shared" si="6"/>
        <v>0</v>
      </c>
      <c r="J10" s="79">
        <f t="shared" si="6"/>
        <v>0</v>
      </c>
      <c r="K10" s="79">
        <f t="shared" si="6"/>
        <v>0</v>
      </c>
    </row>
    <row r="11" spans="1:11" x14ac:dyDescent="0.25">
      <c r="A11" s="82" t="s">
        <v>124</v>
      </c>
      <c r="B11" s="79"/>
      <c r="C11" s="79">
        <f>B11/7.5345</f>
        <v>0</v>
      </c>
      <c r="D11" s="92"/>
      <c r="E11" s="92">
        <f t="shared" si="2"/>
        <v>0</v>
      </c>
      <c r="F11" s="92"/>
      <c r="G11" s="92">
        <f t="shared" si="3"/>
        <v>0</v>
      </c>
      <c r="H11" s="92"/>
      <c r="I11" s="92">
        <f t="shared" si="4"/>
        <v>0</v>
      </c>
      <c r="J11" s="92"/>
      <c r="K11" s="92">
        <f t="shared" si="5"/>
        <v>0</v>
      </c>
    </row>
    <row r="12" spans="1:11" x14ac:dyDescent="0.25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x14ac:dyDescent="0.25">
      <c r="A13" s="15"/>
    </row>
  </sheetData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4"/>
  <sheetViews>
    <sheetView tabSelected="1" workbookViewId="0">
      <selection activeCell="B6" sqref="B6"/>
    </sheetView>
  </sheetViews>
  <sheetFormatPr defaultRowHeight="15" x14ac:dyDescent="0.25"/>
  <cols>
    <col min="1" max="1" width="9.7109375" customWidth="1"/>
    <col min="2" max="2" width="11" customWidth="1"/>
    <col min="3" max="3" width="8.5703125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7"/>
      <c r="M2" s="107"/>
      <c r="N2" s="21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</row>
    <row r="4" spans="1:14" ht="18" customHeight="1" x14ac:dyDescent="0.25">
      <c r="A4" s="106" t="s">
        <v>59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21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3"/>
      <c r="L5" s="23"/>
      <c r="M5" s="23"/>
      <c r="N5" s="23"/>
    </row>
    <row r="6" spans="1:14" ht="37.5" customHeight="1" x14ac:dyDescent="0.25">
      <c r="A6" s="84" t="s">
        <v>25</v>
      </c>
      <c r="B6" s="85" t="s">
        <v>26</v>
      </c>
      <c r="C6" s="85" t="s">
        <v>27</v>
      </c>
      <c r="D6" s="85" t="s">
        <v>60</v>
      </c>
      <c r="E6" s="85" t="s">
        <v>29</v>
      </c>
      <c r="F6" s="85" t="s">
        <v>91</v>
      </c>
      <c r="G6" s="84" t="s">
        <v>30</v>
      </c>
      <c r="H6" s="84" t="s">
        <v>92</v>
      </c>
      <c r="I6" s="84" t="s">
        <v>31</v>
      </c>
      <c r="J6" s="90" t="s">
        <v>135</v>
      </c>
      <c r="K6" s="84" t="s">
        <v>32</v>
      </c>
      <c r="L6" s="84" t="s">
        <v>134</v>
      </c>
      <c r="M6" s="84" t="s">
        <v>33</v>
      </c>
      <c r="N6" s="84" t="s">
        <v>132</v>
      </c>
    </row>
    <row r="7" spans="1:14" ht="30" x14ac:dyDescent="0.25">
      <c r="A7" s="77">
        <v>8</v>
      </c>
      <c r="B7" s="77"/>
      <c r="C7" s="77"/>
      <c r="D7" s="77" t="s">
        <v>61</v>
      </c>
      <c r="E7" s="78">
        <f>E8</f>
        <v>0</v>
      </c>
      <c r="F7" s="78" t="e">
        <f>E7/$D$5</f>
        <v>#DIV/0!</v>
      </c>
      <c r="G7" s="78">
        <f t="shared" ref="G7:M7" si="0">G8</f>
        <v>0</v>
      </c>
      <c r="H7" s="78" t="e">
        <f>G7/$D$5</f>
        <v>#DIV/0!</v>
      </c>
      <c r="I7" s="78">
        <f>I8</f>
        <v>0</v>
      </c>
      <c r="J7" s="78">
        <f t="shared" ref="J7:J13" si="1">I7</f>
        <v>0</v>
      </c>
      <c r="K7" s="78">
        <f t="shared" si="0"/>
        <v>0</v>
      </c>
      <c r="L7" s="78">
        <f t="shared" ref="L7:L13" si="2">K7</f>
        <v>0</v>
      </c>
      <c r="M7" s="78">
        <f t="shared" si="0"/>
        <v>0</v>
      </c>
      <c r="N7" s="78">
        <f t="shared" ref="N7:N13" si="3">M7</f>
        <v>0</v>
      </c>
    </row>
    <row r="8" spans="1:14" x14ac:dyDescent="0.25">
      <c r="A8" s="77"/>
      <c r="B8" s="83">
        <v>84</v>
      </c>
      <c r="C8" s="83"/>
      <c r="D8" s="83" t="s">
        <v>62</v>
      </c>
      <c r="E8" s="79">
        <f>E9</f>
        <v>0</v>
      </c>
      <c r="F8" s="79" t="e">
        <f t="shared" ref="F8:H13" si="4">E8/$D$5</f>
        <v>#DIV/0!</v>
      </c>
      <c r="G8" s="79">
        <f>G9</f>
        <v>0</v>
      </c>
      <c r="H8" s="79" t="e">
        <f t="shared" si="4"/>
        <v>#DIV/0!</v>
      </c>
      <c r="I8" s="79">
        <f>I9</f>
        <v>0</v>
      </c>
      <c r="J8" s="79">
        <f t="shared" si="1"/>
        <v>0</v>
      </c>
      <c r="K8" s="79">
        <f>K9</f>
        <v>0</v>
      </c>
      <c r="L8" s="79">
        <f t="shared" si="2"/>
        <v>0</v>
      </c>
      <c r="M8" s="79">
        <f>M9</f>
        <v>0</v>
      </c>
      <c r="N8" s="79">
        <f t="shared" si="3"/>
        <v>0</v>
      </c>
    </row>
    <row r="9" spans="1:14" x14ac:dyDescent="0.25">
      <c r="A9" s="94"/>
      <c r="B9" s="94"/>
      <c r="C9" s="95">
        <v>11</v>
      </c>
      <c r="D9" s="95" t="s">
        <v>46</v>
      </c>
      <c r="E9" s="96">
        <v>0</v>
      </c>
      <c r="F9" s="79" t="e">
        <f t="shared" si="4"/>
        <v>#DIV/0!</v>
      </c>
      <c r="G9" s="97">
        <v>0</v>
      </c>
      <c r="H9" s="79" t="e">
        <f t="shared" si="4"/>
        <v>#DIV/0!</v>
      </c>
      <c r="I9" s="97">
        <v>0</v>
      </c>
      <c r="J9" s="79">
        <f t="shared" si="1"/>
        <v>0</v>
      </c>
      <c r="K9" s="97">
        <v>0</v>
      </c>
      <c r="L9" s="79">
        <f t="shared" si="2"/>
        <v>0</v>
      </c>
      <c r="M9" s="97">
        <v>0</v>
      </c>
      <c r="N9" s="79">
        <f t="shared" si="3"/>
        <v>0</v>
      </c>
    </row>
    <row r="10" spans="1:14" ht="45" x14ac:dyDescent="0.25">
      <c r="A10" s="98">
        <v>5</v>
      </c>
      <c r="B10" s="98"/>
      <c r="C10" s="98"/>
      <c r="D10" s="99" t="s">
        <v>63</v>
      </c>
      <c r="E10" s="78">
        <f>E11</f>
        <v>0</v>
      </c>
      <c r="F10" s="78" t="e">
        <f t="shared" si="4"/>
        <v>#DIV/0!</v>
      </c>
      <c r="G10" s="78">
        <f>G11</f>
        <v>0</v>
      </c>
      <c r="H10" s="78" t="e">
        <f t="shared" si="4"/>
        <v>#DIV/0!</v>
      </c>
      <c r="I10" s="78">
        <f>I11</f>
        <v>0</v>
      </c>
      <c r="J10" s="78">
        <f t="shared" si="1"/>
        <v>0</v>
      </c>
      <c r="K10" s="78">
        <f>K11</f>
        <v>0</v>
      </c>
      <c r="L10" s="78">
        <f t="shared" si="2"/>
        <v>0</v>
      </c>
      <c r="M10" s="78">
        <f>M11</f>
        <v>0</v>
      </c>
      <c r="N10" s="78">
        <f t="shared" si="3"/>
        <v>0</v>
      </c>
    </row>
    <row r="11" spans="1:14" ht="42.75" x14ac:dyDescent="0.25">
      <c r="A11" s="83"/>
      <c r="B11" s="83">
        <v>54</v>
      </c>
      <c r="C11" s="83"/>
      <c r="D11" s="100" t="s">
        <v>64</v>
      </c>
      <c r="E11" s="79">
        <f>E12</f>
        <v>0</v>
      </c>
      <c r="F11" s="78" t="e">
        <f t="shared" si="4"/>
        <v>#DIV/0!</v>
      </c>
      <c r="G11" s="79">
        <f>G12</f>
        <v>0</v>
      </c>
      <c r="H11" s="78" t="e">
        <f t="shared" si="4"/>
        <v>#DIV/0!</v>
      </c>
      <c r="I11" s="79">
        <f>I12</f>
        <v>0</v>
      </c>
      <c r="J11" s="78">
        <f t="shared" si="1"/>
        <v>0</v>
      </c>
      <c r="K11" s="79">
        <f>K12</f>
        <v>0</v>
      </c>
      <c r="L11" s="78">
        <f t="shared" si="2"/>
        <v>0</v>
      </c>
      <c r="M11" s="79">
        <f>M12</f>
        <v>0</v>
      </c>
      <c r="N11" s="78">
        <f t="shared" si="3"/>
        <v>0</v>
      </c>
    </row>
    <row r="12" spans="1:14" x14ac:dyDescent="0.25">
      <c r="A12" s="83"/>
      <c r="B12" s="83"/>
      <c r="C12" s="95">
        <v>11</v>
      </c>
      <c r="D12" s="95" t="s">
        <v>46</v>
      </c>
      <c r="E12" s="96">
        <v>0</v>
      </c>
      <c r="F12" s="79" t="e">
        <f t="shared" si="4"/>
        <v>#DIV/0!</v>
      </c>
      <c r="G12" s="97">
        <v>0</v>
      </c>
      <c r="H12" s="79" t="e">
        <f t="shared" si="4"/>
        <v>#DIV/0!</v>
      </c>
      <c r="I12" s="97">
        <v>0</v>
      </c>
      <c r="J12" s="79">
        <f t="shared" si="1"/>
        <v>0</v>
      </c>
      <c r="K12" s="97">
        <v>0</v>
      </c>
      <c r="L12" s="79">
        <f t="shared" si="2"/>
        <v>0</v>
      </c>
      <c r="M12" s="101">
        <v>0</v>
      </c>
      <c r="N12" s="79">
        <f t="shared" si="3"/>
        <v>0</v>
      </c>
    </row>
    <row r="13" spans="1:14" x14ac:dyDescent="0.25">
      <c r="A13" s="83"/>
      <c r="B13" s="83"/>
      <c r="C13" s="95"/>
      <c r="D13" s="95"/>
      <c r="E13" s="79"/>
      <c r="F13" s="79" t="e">
        <f t="shared" si="4"/>
        <v>#DIV/0!</v>
      </c>
      <c r="G13" s="92"/>
      <c r="H13" s="79" t="e">
        <f t="shared" si="4"/>
        <v>#DIV/0!</v>
      </c>
      <c r="I13" s="92"/>
      <c r="J13" s="79">
        <f t="shared" si="1"/>
        <v>0</v>
      </c>
      <c r="K13" s="92"/>
      <c r="L13" s="79">
        <f t="shared" si="2"/>
        <v>0</v>
      </c>
      <c r="M13" s="102"/>
      <c r="N13" s="79">
        <f t="shared" si="3"/>
        <v>0</v>
      </c>
    </row>
    <row r="14" spans="1:14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</sheetData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10945 SAŽETAK</vt:lpstr>
      <vt:lpstr> Račun prihoda i rashoda</vt:lpstr>
      <vt:lpstr>Rashodi prema izvorima finan</vt:lpstr>
      <vt:lpstr>Rashodi prema funkcijskoj k </vt:lpstr>
      <vt:lpstr>Račun financiranja</vt:lpstr>
      <vt:lpstr>' Račun prihoda i rashoda'!Podrucje_ispisa</vt:lpstr>
      <vt:lpstr>'10945 SAŽETAK'!Podrucje_ispisa</vt:lpstr>
      <vt:lpstr>'Rashodi prema funkcijskoj k 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Zeba</dc:creator>
  <cp:lastModifiedBy>Ivana Sabljo</cp:lastModifiedBy>
  <cp:lastPrinted>2022-09-22T06:05:37Z</cp:lastPrinted>
  <dcterms:created xsi:type="dcterms:W3CDTF">2022-09-15T11:39:10Z</dcterms:created>
  <dcterms:modified xsi:type="dcterms:W3CDTF">2023-01-26T14:57:43Z</dcterms:modified>
</cp:coreProperties>
</file>